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tes" sheetId="1" r:id="rId1"/>
    <sheet name="Melee Infantry" sheetId="2" r:id="rId2"/>
    <sheet name="Ranged Infantry &amp; Cavalry" sheetId="3" r:id="rId3"/>
    <sheet name="Melee Cavalry" sheetId="4" r:id="rId4"/>
    <sheet name="Ships" sheetId="5" r:id="rId5"/>
    <sheet name="RotS Melee" sheetId="6" r:id="rId6"/>
    <sheet name="RotS Ranged" sheetId="7" r:id="rId7"/>
    <sheet name="RotS Ships" sheetId="8" r:id="rId8"/>
  </sheets>
  <definedNames/>
  <calcPr fullCalcOnLoad="1"/>
</workbook>
</file>

<file path=xl/sharedStrings.xml><?xml version="1.0" encoding="utf-8"?>
<sst xmlns="http://schemas.openxmlformats.org/spreadsheetml/2006/main" count="1058" uniqueCount="376">
  <si>
    <t>Unit stats of Total War: Shogun 2</t>
  </si>
  <si>
    <t>Listed stats are for single-player only. If someone wants to advice me on MP,</t>
  </si>
  <si>
    <t>Small</t>
  </si>
  <si>
    <t>Medium</t>
  </si>
  <si>
    <t>Large</t>
  </si>
  <si>
    <t>Ultra</t>
  </si>
  <si>
    <t>Cavalry units</t>
  </si>
  <si>
    <t>4) Availability indicates under which conditions you can recruit the unit.</t>
  </si>
  <si>
    <t>marked as "Clan". "Sea" and "Garrison" refer to units that are spawned at sea</t>
  </si>
  <si>
    <t>(Wako units and the Black Ship event) and when a castle town is attacked,</t>
  </si>
  <si>
    <t>5) Related to the availability: the Mori clan has unique versions of most ships,</t>
  </si>
  <si>
    <t>while the Hattori have an unique variant of practically all basic infantry. In the</t>
  </si>
  <si>
    <t>Copyright 2011 by Ludens of Totalwar.org</t>
  </si>
  <si>
    <t>Weapon</t>
  </si>
  <si>
    <t>Availability</t>
  </si>
  <si>
    <t>Name</t>
  </si>
  <si>
    <t>Soldiers</t>
  </si>
  <si>
    <t>Cost</t>
  </si>
  <si>
    <t>Upkeep</t>
  </si>
  <si>
    <t>Attack</t>
  </si>
  <si>
    <t>Anti-cavalry bonus</t>
  </si>
  <si>
    <t>Defence</t>
  </si>
  <si>
    <t>Armour</t>
  </si>
  <si>
    <t>Morale</t>
  </si>
  <si>
    <t>Speed</t>
  </si>
  <si>
    <t>Recruited from</t>
  </si>
  <si>
    <t>Abilities</t>
  </si>
  <si>
    <t>Order</t>
  </si>
  <si>
    <t>Notes</t>
  </si>
  <si>
    <t>Base charge</t>
  </si>
  <si>
    <t>Base defence</t>
  </si>
  <si>
    <t>Base morale</t>
  </si>
  <si>
    <t>Spear</t>
  </si>
  <si>
    <t>Standard</t>
  </si>
  <si>
    <t>Yari Ashigaru</t>
  </si>
  <si>
    <t>Yari wall</t>
  </si>
  <si>
    <t>Garrison</t>
  </si>
  <si>
    <t>Yari Ashigaru Garrison</t>
  </si>
  <si>
    <t>-</t>
  </si>
  <si>
    <t>Identical to normal Yari Ashigaru, apart from upkeep</t>
  </si>
  <si>
    <t>Yari Samurai</t>
  </si>
  <si>
    <t>Rapid advance</t>
  </si>
  <si>
    <t>Yari Hero</t>
  </si>
  <si>
    <t>Sword</t>
  </si>
  <si>
    <t>Katana Samurai</t>
  </si>
  <si>
    <t>Samurai Retainers</t>
  </si>
  <si>
    <t>No-Dachi Samurai</t>
  </si>
  <si>
    <t>Banzai</t>
  </si>
  <si>
    <t>Katana Hero</t>
  </si>
  <si>
    <t>Naginata</t>
  </si>
  <si>
    <t>Naginata Samurai</t>
  </si>
  <si>
    <t>Naginata Warrior Monks</t>
  </si>
  <si>
    <t>Warcry</t>
  </si>
  <si>
    <t>Requires Shinto-Buddhist religion</t>
  </si>
  <si>
    <t>Naginata Warrior Monk Hero</t>
  </si>
  <si>
    <t>Warrior Nuns</t>
  </si>
  <si>
    <t>Onna Bushi</t>
  </si>
  <si>
    <t>Second wind</t>
  </si>
  <si>
    <t>Clan Hattori</t>
  </si>
  <si>
    <t>Higher morale (&amp; upkeep) + Kisho training</t>
  </si>
  <si>
    <t>Clan Ikko Ikki</t>
  </si>
  <si>
    <t>Requires Ikko Ikki Religion. Higher morale + lower defense. Bonus to unit size.</t>
  </si>
  <si>
    <t>Clan Oda</t>
  </si>
  <si>
    <t>Long Yari Ashigaru</t>
  </si>
  <si>
    <t>Identical to normal Yari Samurai, apart from upkeep &amp; Kisho training</t>
  </si>
  <si>
    <t>Yari Ronin</t>
  </si>
  <si>
    <t>Penalty to unit size, but pays much lower upkeep.</t>
  </si>
  <si>
    <t>Clan Date</t>
  </si>
  <si>
    <t>Date Bulletproof Samurai</t>
  </si>
  <si>
    <t>Clan Mori</t>
  </si>
  <si>
    <t>Wako Raiders</t>
  </si>
  <si>
    <t>Loan Sword Ashigaru</t>
  </si>
  <si>
    <t>Katana Ronin</t>
  </si>
  <si>
    <t>Kisho training</t>
  </si>
  <si>
    <t>Identical to normal Katana Samurai, apart from higher upkeep &amp; Kisho training</t>
  </si>
  <si>
    <t>Clan Shimazu</t>
  </si>
  <si>
    <t>Identical to normal No-Dachi, apart from higher upkeep &amp; Kisho training</t>
  </si>
  <si>
    <t>Identical to normal Naginata Samurai, apart from higher upkeep &amp; Kisho training</t>
  </si>
  <si>
    <t>Clan Uesugi</t>
  </si>
  <si>
    <t>Requires Ikko Ikki Religion</t>
  </si>
  <si>
    <t>Garrison Ikko Ikki</t>
  </si>
  <si>
    <t>Naginata Warrior Monks Garrison</t>
  </si>
  <si>
    <t>Requires Ikko Ikki religion; weaker than standard Naginata Monks</t>
  </si>
  <si>
    <t>Marathon Monks</t>
  </si>
  <si>
    <t>Range</t>
  </si>
  <si>
    <t>Accuracy</t>
  </si>
  <si>
    <t>Reloading</t>
  </si>
  <si>
    <t>Ammunition</t>
  </si>
  <si>
    <t>Bow</t>
  </si>
  <si>
    <t>Bow Ashigaru</t>
  </si>
  <si>
    <t>Bow Samurai</t>
  </si>
  <si>
    <t>Bow Hero</t>
  </si>
  <si>
    <t>Bow Warrior Monks</t>
  </si>
  <si>
    <t>Bow Ashigaru Garrison</t>
  </si>
  <si>
    <t>Flaming arrows</t>
  </si>
  <si>
    <t>Unlike standard Bow Ashigaru, this unit cannot place screens.</t>
  </si>
  <si>
    <t>Matchlock</t>
  </si>
  <si>
    <t>Imported Matchlock Ashigaru</t>
  </si>
  <si>
    <t>Matchlock Ashigaru</t>
  </si>
  <si>
    <t>Requires "Gunpowder Mastery" art</t>
  </si>
  <si>
    <t>Matchlock Samurai</t>
  </si>
  <si>
    <t>Special</t>
  </si>
  <si>
    <t>Fire Bomb Throwers</t>
  </si>
  <si>
    <t>Kisho Ninja</t>
  </si>
  <si>
    <t>Cavalry</t>
  </si>
  <si>
    <t>Bow Cavalry</t>
  </si>
  <si>
    <t>Swooping crane</t>
  </si>
  <si>
    <t>Requires warhorse resource</t>
  </si>
  <si>
    <t>Clan Takeda</t>
  </si>
  <si>
    <t>Clan Tokugawa</t>
  </si>
  <si>
    <t>Mounted Gunners</t>
  </si>
  <si>
    <t>Clan Hojo</t>
  </si>
  <si>
    <t>Improved melee stats over standard Kisho Ninja</t>
  </si>
  <si>
    <t>Clan Chosokabe</t>
  </si>
  <si>
    <t>Identical to standard Bow Ashigaru, apart from higher price, upkeep and Kisho training</t>
  </si>
  <si>
    <t>Requires Ikko Ikki religion</t>
  </si>
  <si>
    <t>Bow Ronin</t>
  </si>
  <si>
    <t>Identical to standard Bow Samurai, apart from higher upkeep and Kisho training</t>
  </si>
  <si>
    <t>Bandits</t>
  </si>
  <si>
    <t>Daikyu Samurai</t>
  </si>
  <si>
    <t>Requires "Gunpowder Mastery" art. Identical to standard Matchlock Ashigaru, other than Kisho training</t>
  </si>
  <si>
    <t>Requires "Gunpowder Mastery" art &amp; Ikko Ikki religion</t>
  </si>
  <si>
    <t>Identical to standard Matchlock Samurai, apart from higher upkeep and Kisho training</t>
  </si>
  <si>
    <t>Matchlock Warrior Monks</t>
  </si>
  <si>
    <t>Bamboo wall, Increased range</t>
  </si>
  <si>
    <t>Heavy Gunners</t>
  </si>
  <si>
    <t>Siege</t>
  </si>
  <si>
    <t>European Cannons</t>
  </si>
  <si>
    <t>Requires Christianity</t>
  </si>
  <si>
    <t>Hojo Cannons</t>
  </si>
  <si>
    <t>Fire Projecting Mangonels</t>
  </si>
  <si>
    <t>Fire Rockets</t>
  </si>
  <si>
    <t>Hand Mortars</t>
  </si>
  <si>
    <t>Light Cavalry</t>
  </si>
  <si>
    <t>Wedge formation</t>
  </si>
  <si>
    <t>Does NOT require warhorse resource</t>
  </si>
  <si>
    <t>Yari Cavalry</t>
  </si>
  <si>
    <t>Great Guard</t>
  </si>
  <si>
    <t>Requires warhorse resource; available after becoming Shogun</t>
  </si>
  <si>
    <t>Katana Cavalry</t>
  </si>
  <si>
    <t>Bodyguard</t>
  </si>
  <si>
    <t>General</t>
  </si>
  <si>
    <t>Fire Cavalry</t>
  </si>
  <si>
    <t>Clan Ikko-Ikki</t>
  </si>
  <si>
    <t>Naginata Warrior Monk Cavalry</t>
  </si>
  <si>
    <t>Type</t>
  </si>
  <si>
    <t>Marines</t>
  </si>
  <si>
    <t>Seamen</t>
  </si>
  <si>
    <t>Gunners</t>
  </si>
  <si>
    <t>Hull</t>
  </si>
  <si>
    <t>Light</t>
  </si>
  <si>
    <t>Bow Kobaya</t>
  </si>
  <si>
    <t>Fire Bomb Kobaya</t>
  </si>
  <si>
    <t>Matchlock Kobaya</t>
  </si>
  <si>
    <t>Battle speed</t>
  </si>
  <si>
    <t>Medium Bune</t>
  </si>
  <si>
    <t>Wako Medium Bune</t>
  </si>
  <si>
    <t>Siege Tower Bune</t>
  </si>
  <si>
    <t>Sengoku Bune</t>
  </si>
  <si>
    <t>Heavy</t>
  </si>
  <si>
    <t>Heavy Bune</t>
  </si>
  <si>
    <t>Requires "Naval Expertise"</t>
  </si>
  <si>
    <t>O Ataka Bune</t>
  </si>
  <si>
    <t>Nihon Maru</t>
  </si>
  <si>
    <t>Cannon</t>
  </si>
  <si>
    <t>Cannon Bune</t>
  </si>
  <si>
    <t>Faster rowing</t>
  </si>
  <si>
    <t>Faster rowing stays effective for longer than battle speed</t>
  </si>
  <si>
    <t>Trade</t>
  </si>
  <si>
    <t>Trade Ship</t>
  </si>
  <si>
    <t>Imports goods on trade nodes</t>
  </si>
  <si>
    <t>Wako Trade Ship</t>
  </si>
  <si>
    <t>Red Seal Ship</t>
  </si>
  <si>
    <t>Galleon</t>
  </si>
  <si>
    <t>Nanban Trade Ship</t>
  </si>
  <si>
    <t>Requires Christian religion, imports goods on trade nodes</t>
  </si>
  <si>
    <t>The Black Ship</t>
  </si>
  <si>
    <t>Mori Bow Kobaya</t>
  </si>
  <si>
    <t>Mori Fire Bomb Kobaya</t>
  </si>
  <si>
    <t>Mori Matchlock Kobaya</t>
  </si>
  <si>
    <t>Mori Siege Tower Bune</t>
  </si>
  <si>
    <t>Mori Medium Bune</t>
  </si>
  <si>
    <t>Mori Sengoku Bune</t>
  </si>
  <si>
    <t>Mori Heavy Bune</t>
  </si>
  <si>
    <t>Mori O Ataka Bune</t>
  </si>
  <si>
    <t>Mori Cannon Bune</t>
  </si>
  <si>
    <t>Mori Nanban Trade Ship</t>
  </si>
  <si>
    <t>The Ikko-Ikki are a special case: their ashigaru get +10/20/30/40 men compared</t>
  </si>
  <si>
    <t>40 men.</t>
  </si>
  <si>
    <t>Available after becoming Shogun</t>
  </si>
  <si>
    <t>Sword Attendants</t>
  </si>
  <si>
    <t>General's Bodyguard</t>
  </si>
  <si>
    <t>Naginata Attendants</t>
  </si>
  <si>
    <t>Naginata Levy</t>
  </si>
  <si>
    <t>Screens</t>
  </si>
  <si>
    <t>Naginata Levy Garrison</t>
  </si>
  <si>
    <t>Tetsubo Warrior Monk Hero</t>
  </si>
  <si>
    <t>Mounted Naginata</t>
  </si>
  <si>
    <t>Infantry</t>
  </si>
  <si>
    <t>Onna Bushi Heroine</t>
  </si>
  <si>
    <t>Mounted Samurai</t>
  </si>
  <si>
    <t>Mounted Samurai Hero</t>
  </si>
  <si>
    <t>Bow Attendants</t>
  </si>
  <si>
    <t>Bow Levy</t>
  </si>
  <si>
    <t>Bow Levy Garrison</t>
  </si>
  <si>
    <t>Foot Samurai</t>
  </si>
  <si>
    <t>Foot Samurai Garrison</t>
  </si>
  <si>
    <t>1) Base stats: in the Sengoku Jidai single-player campaign, the first three Bu-</t>
  </si>
  <si>
    <t>shido arts (Bushido, Strategy of Defence &amp; Strategy of Attack) provide a signif-</t>
  </si>
  <si>
    <t>icant stat bonus (respectively +1 morale, +1 defence, and +2 charge). Since</t>
  </si>
  <si>
    <t>these are likely to be amongst the first arts a player researches, it wouldn't</t>
  </si>
  <si>
    <t>defence, and charge display the effect of these three upgrades. The unmodi-</t>
  </si>
  <si>
    <t>latter case, unless otherwise noted the Hattori units are identical to standard</t>
  </si>
  <si>
    <t>Ikko Ikki expansion enabled several new Ikko-Ikki specific units, as well as the</t>
  </si>
  <si>
    <t>Warrior Nun and Naginata Warrior Monk Hero unit. The "Sengoku Jidai unit</t>
  </si>
  <si>
    <t>replace) a standard unit (e.g. the Takeda Fire Cavalry or the Data Bulletproof</t>
  </si>
  <si>
    <t>units are listed on separate tabs.</t>
  </si>
  <si>
    <t>Onna Bushi Garrison</t>
  </si>
  <si>
    <t>Attendants Large Ship</t>
  </si>
  <si>
    <t>Warcy, flaming arrows</t>
  </si>
  <si>
    <t>Samurai Large Ship</t>
  </si>
  <si>
    <t>Warcy, rally, flaming &amp; whistling arrows</t>
  </si>
  <si>
    <t>Firebomb Medium Ship</t>
  </si>
  <si>
    <t>Banzai, battle speed</t>
  </si>
  <si>
    <t>Attendants Medium Ship</t>
  </si>
  <si>
    <t>Battle speed, warcry, flaming arrows</t>
  </si>
  <si>
    <t>Pirate Medium Ship</t>
  </si>
  <si>
    <t>Samurai Medium Ship</t>
  </si>
  <si>
    <t>Battle speed, warcry, flaming &amp; whistling arrows</t>
  </si>
  <si>
    <t>Attendants Light Ship</t>
  </si>
  <si>
    <t>Battle speed, flaming arrows</t>
  </si>
  <si>
    <t>Pirate Light Ship</t>
  </si>
  <si>
    <t>Samurai Light Ship</t>
  </si>
  <si>
    <t>Battle speed, flaming &amp; whistling arrows</t>
  </si>
  <si>
    <t>Requires "Gunpowder Mastery", seamen use spears rather than swords</t>
  </si>
  <si>
    <t>Seamen use spears rather than swords</t>
  </si>
  <si>
    <t>Requires "Way of the Sea", seamen use spears rather than swords</t>
  </si>
  <si>
    <t>Manoeuvrability</t>
  </si>
  <si>
    <t>This Excel spreadsheet is intended to provide an overview of unit stats, so that</t>
  </si>
  <si>
    <t>you can compare the multiple units without having to go back and forth in the</t>
  </si>
  <si>
    <t>in-game encylopedia.</t>
  </si>
  <si>
    <t>pack" expansion gave every major clan a unique that does not match (or</t>
  </si>
  <si>
    <t>feel free to contact me.</t>
  </si>
  <si>
    <t>respectively. Units added by the "Ikko Ikki" expansion and the "Sengoku Jidai</t>
  </si>
  <si>
    <t>Anti-cav bonus</t>
  </si>
  <si>
    <t>Charge</t>
  </si>
  <si>
    <t>Ammo</t>
  </si>
  <si>
    <t>Koryu-4</t>
  </si>
  <si>
    <t>Governm-3b</t>
  </si>
  <si>
    <t>Bushi-3 + Farm-2b</t>
  </si>
  <si>
    <t>Bushi-4 + Farm-2b</t>
  </si>
  <si>
    <t>Bushi-1</t>
  </si>
  <si>
    <t>Governm-1</t>
  </si>
  <si>
    <t>Koryu-1 + Temple-1</t>
  </si>
  <si>
    <t>Bushi-2</t>
  </si>
  <si>
    <t>Flaming &amp; whistling arrows</t>
  </si>
  <si>
    <t>Flaming arrows, increased range</t>
  </si>
  <si>
    <t>Flaming arrows, screens</t>
  </si>
  <si>
    <t>Swooping crane, second wind, flaming &amp; whistling arrows</t>
  </si>
  <si>
    <t>Swooping crane, flaming &amp; whistling arrows</t>
  </si>
  <si>
    <t>Flaming arrows, inspire unit, rally, regroup position, stand &amp; fight</t>
  </si>
  <si>
    <t>Port-1</t>
  </si>
  <si>
    <t>Port-2b</t>
  </si>
  <si>
    <t>Port-3b</t>
  </si>
  <si>
    <t>Port-2a/2b</t>
  </si>
  <si>
    <t>Port-2a</t>
  </si>
  <si>
    <t>Koryu-1</t>
  </si>
  <si>
    <t>Koryu-4 + Temple-4</t>
  </si>
  <si>
    <t>Koryu-2 + Temple-2</t>
  </si>
  <si>
    <t>Koryu-3 + Temple-3</t>
  </si>
  <si>
    <t>Koryu-3 + Farm-2b</t>
  </si>
  <si>
    <t>Port-4b</t>
  </si>
  <si>
    <t>Port-2</t>
  </si>
  <si>
    <t>Port-4a</t>
  </si>
  <si>
    <t>Port-4b + Red seal company</t>
  </si>
  <si>
    <t>Flaming arrows, battle speed</t>
  </si>
  <si>
    <t>Minelaying, battle speed</t>
  </si>
  <si>
    <t>Warcry, battle speed</t>
  </si>
  <si>
    <t>Encourage fleet, battle speed</t>
  </si>
  <si>
    <t>Second wind, wedge formation</t>
  </si>
  <si>
    <t>Inspire unit, rally, regroup position, stand &amp; fight</t>
  </si>
  <si>
    <t>Cavalry-1</t>
  </si>
  <si>
    <t>Yari-2 + Cavalry-3</t>
  </si>
  <si>
    <t>Sword-1 + Cavalry-2</t>
  </si>
  <si>
    <t>Proving grounds + Cavalry-1</t>
  </si>
  <si>
    <t>Castle-1</t>
  </si>
  <si>
    <t>Archery-1</t>
  </si>
  <si>
    <t>Hunting Lodge + Archery-1</t>
  </si>
  <si>
    <t>Archery-4</t>
  </si>
  <si>
    <t>Temple-2 + Archery-2</t>
  </si>
  <si>
    <t>Port-3a</t>
  </si>
  <si>
    <t>Siege-3</t>
  </si>
  <si>
    <t>Siege-1</t>
  </si>
  <si>
    <t>Stealth-3</t>
  </si>
  <si>
    <t>Cavalry-2 + Archery-1</t>
  </si>
  <si>
    <t>Siege-3 + Cavalry-1</t>
  </si>
  <si>
    <t>Stealth-3 + Archery-1</t>
  </si>
  <si>
    <t>Siege-3 + Jodo-2</t>
  </si>
  <si>
    <t>Armoury + Siege-3</t>
  </si>
  <si>
    <t>Siege-2</t>
  </si>
  <si>
    <t>Siege-4</t>
  </si>
  <si>
    <t>Flaming &amp; whistling arrows, screens, hold firm</t>
  </si>
  <si>
    <t>Flaming &amp; whistling arrows, screens</t>
  </si>
  <si>
    <t>Bamboo wall, fire by rank</t>
  </si>
  <si>
    <t>Bamboo wall, fire by rank, rapid volley</t>
  </si>
  <si>
    <t>Flaming arrows, screens, kisho training</t>
  </si>
  <si>
    <t>Bamboo wall, fire by rank, kisho training</t>
  </si>
  <si>
    <t>Bamboo wall, fire by rank, rapid volley, kisho training</t>
  </si>
  <si>
    <t>Stealth, blinding grenades, kisho training</t>
  </si>
  <si>
    <t>Yari wall, kisho training</t>
  </si>
  <si>
    <t>Rapid advance, kisho training</t>
  </si>
  <si>
    <t>Banzai, kisho training</t>
  </si>
  <si>
    <t>Hold firm, warcry</t>
  </si>
  <si>
    <t>Second wind, warcry</t>
  </si>
  <si>
    <t>Banzai, hold firm</t>
  </si>
  <si>
    <t>Yari-1</t>
  </si>
  <si>
    <t>Encampment + Yari-1</t>
  </si>
  <si>
    <t>Armoury + Yari-1</t>
  </si>
  <si>
    <t>Yari-4</t>
  </si>
  <si>
    <t>Sword-1</t>
  </si>
  <si>
    <t>Sword-2</t>
  </si>
  <si>
    <t>Sword-4</t>
  </si>
  <si>
    <t>Yari-2</t>
  </si>
  <si>
    <t>Temple-2 + Yari-2</t>
  </si>
  <si>
    <t>Temple-4 + Yari-2</t>
  </si>
  <si>
    <t>Temple-3</t>
  </si>
  <si>
    <t>Port-3b + Sword-1</t>
  </si>
  <si>
    <t>Yodo-1 + Yari-2</t>
  </si>
  <si>
    <t>Jodo-4 + Yari-2</t>
  </si>
  <si>
    <t>Oktober 2011, Ludens of Totalwar.org</t>
  </si>
  <si>
    <t>fied stats can be found in columns at the right end of the tables. Similarly, in</t>
  </si>
  <si>
    <t>Rise of the Samurai the first three arts add +4 charge (Budo &amp; Bushi) and +2</t>
  </si>
  <si>
    <t>Yari ashigaru units</t>
  </si>
  <si>
    <t>Basic samurai units</t>
  </si>
  <si>
    <t>Ranged samurai units</t>
  </si>
  <si>
    <t>Bow warrior monk units</t>
  </si>
  <si>
    <t>Light cavalry &amp; kisho ninja</t>
  </si>
  <si>
    <t>Hero, general &amp; specialists</t>
  </si>
  <si>
    <t>3) Weapon: the weapon column uses the game's own unit-categorization</t>
  </si>
  <si>
    <t>forums.totalwar.org/vb/member.php?4277</t>
  </si>
  <si>
    <t>7) The first two expansions both unlocked new units in the basic campaign. The</t>
  </si>
  <si>
    <t>Please do not distribute/host this file (unaltered or otherwise) without my permission.</t>
  </si>
  <si>
    <t>make much sense to show the base stats. Therefore, the columns for morale,</t>
  </si>
  <si>
    <t>Rapid advance, yari square formation, hold firm, second wind</t>
  </si>
  <si>
    <t>Temple-2 + Proving grounds</t>
  </si>
  <si>
    <t>Jodo-2 + Proving grounds</t>
  </si>
  <si>
    <t>Jodo-2 + Archery-1</t>
  </si>
  <si>
    <t>Yari-1 + Cavalry-2</t>
  </si>
  <si>
    <t>Jodo-3 + Cavalry-2</t>
  </si>
  <si>
    <t>Screens, rapid advance</t>
  </si>
  <si>
    <t>Banzai, warcry</t>
  </si>
  <si>
    <t>Special thanks to Monk and frogbeastegg for checking the stats of the Ikko Ikki</t>
  </si>
  <si>
    <t>Unit sizes</t>
  </si>
  <si>
    <t>campaign are are 12 and 2 respectively.)</t>
  </si>
  <si>
    <t>to normal units, while their (samurai-equivalent) Ronin units have -10/20/30/</t>
  </si>
  <si>
    <t>system. This is why naginata-wielding cavalry is listed under "spear". However,</t>
  </si>
  <si>
    <t>I changed "heavy infantry" to "naginata", since that is the common denomi-</t>
  </si>
  <si>
    <t>nator for these units. Naginata Warrior Monks may be heavy hitters, heavily-</t>
  </si>
  <si>
    <t>armoured they are not.</t>
  </si>
  <si>
    <t>unit pack" DLC indicated with orange and blue back-fills respectively.</t>
  </si>
  <si>
    <t>versions, except for a higher upkeep and "Kisho training" (that is: the battle-</t>
  </si>
  <si>
    <t>field ability to deploy outside of the normal starting area).</t>
  </si>
  <si>
    <t>6) The "recruited from" column gives name and level of the building line(s)</t>
  </si>
  <si>
    <t>requirred to train this unit. If a building line has two branches, the military/</t>
  </si>
  <si>
    <t>recruitment-focused branch is indicated by (b), while (a) stands for the branch</t>
  </si>
  <si>
    <t>that improves the economy (or the Nanban port for the Sengoku harbour line).</t>
  </si>
  <si>
    <t>and "Rise of the Samurai" units.</t>
  </si>
  <si>
    <t>If you see an error or want to make a suggestion, feel free to contact me at:</t>
  </si>
  <si>
    <t>defence (Budo &amp; Koryu). Again, the tables include these modifiers; and base</t>
  </si>
  <si>
    <t>stats are included in the columns at the right-most end of the table. (Ships do</t>
  </si>
  <si>
    <t>not receive stat bonuses. Ship melee attack and defence values in the Sengoku</t>
  </si>
  <si>
    <t>2) Unit sizes: the number shown in this column is the unit size at "ultra". How-</t>
  </si>
  <si>
    <t>ever, the proportions don't differ at other unit-size settings. Ultra unit size is</t>
  </si>
  <si>
    <t>4x that of small; large is 3x that of small; and medium 2x.</t>
  </si>
  <si>
    <t>"Standard" obviously lists the normal units, while clan-specific units are</t>
  </si>
  <si>
    <t>Samurai). The "Rise o/t Samurai" expansion added a separate campaign, so its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</si>
</sst>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7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44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17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4" xfId="0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8515625" style="0" bestFit="1" customWidth="1"/>
    <col min="3" max="5" width="8.7109375" style="0" customWidth="1"/>
  </cols>
  <sheetData>
    <row r="1" ht="15">
      <c r="A1" s="1" t="s">
        <v>0</v>
      </c>
    </row>
    <row r="2" ht="15">
      <c r="A2" t="s">
        <v>329</v>
      </c>
    </row>
    <row r="4" ht="15">
      <c r="A4" s="14" t="s">
        <v>351</v>
      </c>
    </row>
    <row r="5" ht="15">
      <c r="A5" s="14" t="s">
        <v>366</v>
      </c>
    </row>
    <row r="7" ht="15">
      <c r="A7" t="s">
        <v>238</v>
      </c>
    </row>
    <row r="8" ht="15">
      <c r="A8" t="s">
        <v>239</v>
      </c>
    </row>
    <row r="9" ht="15">
      <c r="A9" t="s">
        <v>240</v>
      </c>
    </row>
    <row r="11" ht="15">
      <c r="A11" s="26" t="s">
        <v>1</v>
      </c>
    </row>
    <row r="12" ht="15">
      <c r="A12" s="18" t="s">
        <v>242</v>
      </c>
    </row>
    <row r="14" ht="15">
      <c r="A14" s="39" t="s">
        <v>28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342</v>
      </c>
    </row>
    <row r="20" ht="15">
      <c r="A20" t="s">
        <v>211</v>
      </c>
    </row>
    <row r="21" ht="15">
      <c r="A21" t="s">
        <v>330</v>
      </c>
    </row>
    <row r="22" ht="15">
      <c r="A22" s="18" t="s">
        <v>331</v>
      </c>
    </row>
    <row r="23" ht="15">
      <c r="A23" s="18" t="s">
        <v>368</v>
      </c>
    </row>
    <row r="24" ht="15">
      <c r="A24" s="18" t="s">
        <v>369</v>
      </c>
    </row>
    <row r="25" ht="15">
      <c r="A25" t="s">
        <v>370</v>
      </c>
    </row>
    <row r="26" ht="15">
      <c r="A26" t="s">
        <v>353</v>
      </c>
    </row>
    <row r="28" ht="15">
      <c r="A28" t="s">
        <v>371</v>
      </c>
    </row>
    <row r="29" ht="15">
      <c r="A29" t="s">
        <v>372</v>
      </c>
    </row>
    <row r="30" ht="15">
      <c r="A30" t="s">
        <v>373</v>
      </c>
    </row>
    <row r="32" spans="2:6" ht="15">
      <c r="B32" s="42" t="s">
        <v>352</v>
      </c>
      <c r="C32" s="2" t="s">
        <v>2</v>
      </c>
      <c r="D32" s="2" t="s">
        <v>3</v>
      </c>
      <c r="E32" s="2" t="s">
        <v>4</v>
      </c>
      <c r="F32" s="3" t="s">
        <v>5</v>
      </c>
    </row>
    <row r="33" spans="2:6" ht="15">
      <c r="B33" s="40" t="s">
        <v>332</v>
      </c>
      <c r="C33" s="5">
        <v>50</v>
      </c>
      <c r="D33" s="6">
        <f aca="true" t="shared" si="0" ref="D33:D39">2*C33</f>
        <v>100</v>
      </c>
      <c r="E33" s="6">
        <f aca="true" t="shared" si="1" ref="E33:E39">3*C33</f>
        <v>150</v>
      </c>
      <c r="F33" s="7">
        <f aca="true" t="shared" si="2" ref="F33:F39">4*C33</f>
        <v>200</v>
      </c>
    </row>
    <row r="34" spans="2:6" ht="15">
      <c r="B34" s="40" t="s">
        <v>333</v>
      </c>
      <c r="C34" s="8">
        <v>40</v>
      </c>
      <c r="D34" s="9">
        <f t="shared" si="0"/>
        <v>80</v>
      </c>
      <c r="E34" s="9">
        <f t="shared" si="1"/>
        <v>120</v>
      </c>
      <c r="F34" s="10">
        <f t="shared" si="2"/>
        <v>160</v>
      </c>
    </row>
    <row r="35" spans="2:6" ht="15">
      <c r="B35" s="40" t="s">
        <v>334</v>
      </c>
      <c r="C35" s="8">
        <v>30</v>
      </c>
      <c r="D35" s="9">
        <f t="shared" si="0"/>
        <v>60</v>
      </c>
      <c r="E35" s="9">
        <f t="shared" si="1"/>
        <v>90</v>
      </c>
      <c r="F35" s="10">
        <f t="shared" si="2"/>
        <v>120</v>
      </c>
    </row>
    <row r="36" spans="2:6" ht="15">
      <c r="B36" s="40" t="s">
        <v>335</v>
      </c>
      <c r="C36" s="8">
        <v>25</v>
      </c>
      <c r="D36" s="9">
        <f t="shared" si="0"/>
        <v>50</v>
      </c>
      <c r="E36" s="9">
        <f t="shared" si="1"/>
        <v>75</v>
      </c>
      <c r="F36" s="10">
        <f t="shared" si="2"/>
        <v>100</v>
      </c>
    </row>
    <row r="37" spans="2:6" ht="15">
      <c r="B37" s="4" t="s">
        <v>6</v>
      </c>
      <c r="C37" s="8">
        <v>20</v>
      </c>
      <c r="D37" s="9">
        <f t="shared" si="0"/>
        <v>40</v>
      </c>
      <c r="E37" s="9">
        <f t="shared" si="1"/>
        <v>60</v>
      </c>
      <c r="F37" s="10">
        <f t="shared" si="2"/>
        <v>80</v>
      </c>
    </row>
    <row r="38" spans="2:6" ht="15">
      <c r="B38" s="40" t="s">
        <v>336</v>
      </c>
      <c r="C38" s="8">
        <v>15</v>
      </c>
      <c r="D38" s="9">
        <f t="shared" si="0"/>
        <v>30</v>
      </c>
      <c r="E38" s="9">
        <f t="shared" si="1"/>
        <v>45</v>
      </c>
      <c r="F38" s="10">
        <f t="shared" si="2"/>
        <v>60</v>
      </c>
    </row>
    <row r="39" spans="2:6" ht="15">
      <c r="B39" s="41" t="s">
        <v>337</v>
      </c>
      <c r="C39" s="11">
        <v>10</v>
      </c>
      <c r="D39" s="12">
        <f t="shared" si="0"/>
        <v>20</v>
      </c>
      <c r="E39" s="12">
        <f t="shared" si="1"/>
        <v>30</v>
      </c>
      <c r="F39" s="13">
        <f t="shared" si="2"/>
        <v>40</v>
      </c>
    </row>
    <row r="41" ht="15">
      <c r="A41" t="s">
        <v>187</v>
      </c>
    </row>
    <row r="42" ht="15">
      <c r="A42" t="s">
        <v>354</v>
      </c>
    </row>
    <row r="43" ht="15">
      <c r="A43" t="s">
        <v>188</v>
      </c>
    </row>
    <row r="45" ht="15">
      <c r="A45" t="s">
        <v>338</v>
      </c>
    </row>
    <row r="46" ht="15">
      <c r="A46" t="s">
        <v>355</v>
      </c>
    </row>
    <row r="47" ht="15">
      <c r="A47" t="s">
        <v>356</v>
      </c>
    </row>
    <row r="48" ht="15">
      <c r="A48" t="s">
        <v>357</v>
      </c>
    </row>
    <row r="49" ht="15">
      <c r="A49" t="s">
        <v>358</v>
      </c>
    </row>
    <row r="51" ht="15">
      <c r="A51" t="s">
        <v>7</v>
      </c>
    </row>
    <row r="52" ht="15">
      <c r="A52" t="s">
        <v>374</v>
      </c>
    </row>
    <row r="53" ht="15">
      <c r="A53" t="s">
        <v>8</v>
      </c>
    </row>
    <row r="54" ht="15">
      <c r="A54" t="s">
        <v>9</v>
      </c>
    </row>
    <row r="55" ht="15">
      <c r="A55" t="s">
        <v>243</v>
      </c>
    </row>
    <row r="56" ht="15">
      <c r="A56" t="s">
        <v>359</v>
      </c>
    </row>
    <row r="58" ht="15">
      <c r="A58" t="s">
        <v>10</v>
      </c>
    </row>
    <row r="59" ht="15">
      <c r="A59" t="s">
        <v>11</v>
      </c>
    </row>
    <row r="60" ht="15">
      <c r="A60" t="s">
        <v>212</v>
      </c>
    </row>
    <row r="61" ht="15">
      <c r="A61" t="s">
        <v>360</v>
      </c>
    </row>
    <row r="62" ht="15">
      <c r="A62" t="s">
        <v>361</v>
      </c>
    </row>
    <row r="64" ht="15">
      <c r="A64" t="s">
        <v>362</v>
      </c>
    </row>
    <row r="65" ht="15">
      <c r="A65" t="s">
        <v>363</v>
      </c>
    </row>
    <row r="66" ht="15">
      <c r="A66" t="s">
        <v>364</v>
      </c>
    </row>
    <row r="67" ht="15">
      <c r="A67" t="s">
        <v>365</v>
      </c>
    </row>
    <row r="69" ht="15">
      <c r="A69" t="s">
        <v>340</v>
      </c>
    </row>
    <row r="70" ht="15">
      <c r="A70" s="18" t="s">
        <v>213</v>
      </c>
    </row>
    <row r="71" ht="15">
      <c r="A71" t="s">
        <v>214</v>
      </c>
    </row>
    <row r="72" ht="15">
      <c r="A72" t="s">
        <v>241</v>
      </c>
    </row>
    <row r="73" ht="15">
      <c r="A73" t="s">
        <v>215</v>
      </c>
    </row>
    <row r="74" ht="15">
      <c r="A74" t="s">
        <v>375</v>
      </c>
    </row>
    <row r="75" ht="15">
      <c r="A75" t="s">
        <v>216</v>
      </c>
    </row>
    <row r="78" ht="15">
      <c r="A78" s="14" t="s">
        <v>12</v>
      </c>
    </row>
    <row r="79" ht="15">
      <c r="A79" t="s">
        <v>367</v>
      </c>
    </row>
    <row r="80" ht="15">
      <c r="A80" s="15" t="s">
        <v>339</v>
      </c>
    </row>
    <row r="82" ht="15">
      <c r="A82" t="s">
        <v>341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1" sqref="A1"/>
    </sheetView>
  </sheetViews>
  <sheetFormatPr defaultColWidth="9.140625" defaultRowHeight="15"/>
  <cols>
    <col min="1" max="1" width="8.421875" style="0" customWidth="1"/>
    <col min="2" max="2" width="16.28125" style="0" customWidth="1"/>
    <col min="3" max="3" width="26.7109375" style="0" customWidth="1"/>
    <col min="4" max="5" width="7.8515625" style="16" customWidth="1"/>
    <col min="6" max="6" width="7.8515625" style="20" customWidth="1"/>
    <col min="7" max="8" width="7.8515625" style="16" customWidth="1"/>
    <col min="9" max="9" width="7.8515625" style="20" customWidth="1"/>
    <col min="10" max="10" width="7.8515625" style="16" customWidth="1"/>
    <col min="11" max="11" width="7.8515625" style="20" customWidth="1"/>
    <col min="12" max="13" width="7.8515625" style="16" customWidth="1"/>
    <col min="14" max="14" width="31.28125" style="0" customWidth="1"/>
    <col min="15" max="15" width="21.57421875" style="0" customWidth="1"/>
    <col min="16" max="16" width="6.140625" style="0" customWidth="1"/>
    <col min="17" max="17" width="73.7109375" style="0" customWidth="1"/>
    <col min="18" max="18" width="11.421875" style="16" customWidth="1"/>
    <col min="19" max="19" width="12.8515625" style="16" customWidth="1"/>
    <col min="20" max="20" width="11.8515625" style="16" customWidth="1"/>
  </cols>
  <sheetData>
    <row r="1" spans="1:20" s="17" customFormat="1" ht="15">
      <c r="A1" s="17" t="s">
        <v>13</v>
      </c>
      <c r="B1" s="17" t="s">
        <v>14</v>
      </c>
      <c r="C1" s="17" t="s">
        <v>15</v>
      </c>
      <c r="D1" s="16" t="s">
        <v>16</v>
      </c>
      <c r="E1" s="16" t="s">
        <v>17</v>
      </c>
      <c r="F1" s="20" t="s">
        <v>18</v>
      </c>
      <c r="G1" s="16" t="s">
        <v>19</v>
      </c>
      <c r="H1" s="16" t="s">
        <v>245</v>
      </c>
      <c r="I1" s="21" t="s">
        <v>20</v>
      </c>
      <c r="J1" s="16" t="s">
        <v>21</v>
      </c>
      <c r="K1" s="20" t="s">
        <v>22</v>
      </c>
      <c r="L1" s="16" t="s">
        <v>23</v>
      </c>
      <c r="M1" s="16" t="s">
        <v>24</v>
      </c>
      <c r="N1" s="17" t="s">
        <v>25</v>
      </c>
      <c r="O1" s="17" t="s">
        <v>26</v>
      </c>
      <c r="P1" s="17" t="s">
        <v>27</v>
      </c>
      <c r="Q1" s="17" t="s">
        <v>28</v>
      </c>
      <c r="R1" s="17" t="s">
        <v>29</v>
      </c>
      <c r="S1" s="17" t="s">
        <v>30</v>
      </c>
      <c r="T1" s="17" t="s">
        <v>31</v>
      </c>
    </row>
    <row r="2" spans="1:20" ht="15">
      <c r="A2" t="s">
        <v>32</v>
      </c>
      <c r="B2" t="s">
        <v>33</v>
      </c>
      <c r="C2" t="s">
        <v>34</v>
      </c>
      <c r="D2" s="16">
        <v>200</v>
      </c>
      <c r="E2" s="16">
        <v>250</v>
      </c>
      <c r="F2" s="20">
        <v>75</v>
      </c>
      <c r="G2" s="16">
        <v>4</v>
      </c>
      <c r="H2" s="16">
        <f>R2+2</f>
        <v>3</v>
      </c>
      <c r="I2" s="20">
        <v>20</v>
      </c>
      <c r="J2" s="16">
        <f>S2+1</f>
        <v>4</v>
      </c>
      <c r="K2" s="20">
        <v>2</v>
      </c>
      <c r="L2" s="16">
        <f>T2+1</f>
        <v>6</v>
      </c>
      <c r="M2" s="16">
        <v>4</v>
      </c>
      <c r="N2" t="s">
        <v>285</v>
      </c>
      <c r="O2" t="s">
        <v>35</v>
      </c>
      <c r="P2" s="16">
        <v>1</v>
      </c>
      <c r="R2" s="16">
        <v>1</v>
      </c>
      <c r="S2" s="16">
        <v>3</v>
      </c>
      <c r="T2" s="16">
        <v>5</v>
      </c>
    </row>
    <row r="3" spans="1:20" ht="15">
      <c r="A3" t="s">
        <v>32</v>
      </c>
      <c r="B3" t="s">
        <v>36</v>
      </c>
      <c r="C3" t="s">
        <v>37</v>
      </c>
      <c r="D3" s="16">
        <v>200</v>
      </c>
      <c r="E3" s="16" t="s">
        <v>38</v>
      </c>
      <c r="F3" s="20">
        <v>0</v>
      </c>
      <c r="G3" s="16">
        <v>4</v>
      </c>
      <c r="H3" s="16">
        <f aca="true" t="shared" si="0" ref="H3:H37">R3+2</f>
        <v>3</v>
      </c>
      <c r="I3" s="20">
        <v>20</v>
      </c>
      <c r="J3" s="16">
        <f aca="true" t="shared" si="1" ref="J3:J37">S3+1</f>
        <v>4</v>
      </c>
      <c r="K3" s="20">
        <v>2</v>
      </c>
      <c r="L3" s="16">
        <f aca="true" t="shared" si="2" ref="L3:L37">T3+1</f>
        <v>6</v>
      </c>
      <c r="M3" s="16">
        <v>4</v>
      </c>
      <c r="N3" t="s">
        <v>38</v>
      </c>
      <c r="O3" t="s">
        <v>35</v>
      </c>
      <c r="P3" s="16">
        <v>2</v>
      </c>
      <c r="Q3" t="s">
        <v>39</v>
      </c>
      <c r="R3" s="16">
        <v>1</v>
      </c>
      <c r="S3" s="16">
        <v>3</v>
      </c>
      <c r="T3" s="16">
        <v>5</v>
      </c>
    </row>
    <row r="4" spans="1:20" ht="15">
      <c r="A4" t="s">
        <v>32</v>
      </c>
      <c r="B4" t="s">
        <v>33</v>
      </c>
      <c r="C4" t="s">
        <v>40</v>
      </c>
      <c r="D4" s="16">
        <v>160</v>
      </c>
      <c r="E4" s="16">
        <v>700</v>
      </c>
      <c r="F4" s="20">
        <v>150</v>
      </c>
      <c r="G4" s="16">
        <v>6</v>
      </c>
      <c r="H4" s="16">
        <f t="shared" si="0"/>
        <v>17</v>
      </c>
      <c r="I4" s="20">
        <v>25</v>
      </c>
      <c r="J4" s="16">
        <f t="shared" si="1"/>
        <v>9</v>
      </c>
      <c r="K4" s="20">
        <v>5</v>
      </c>
      <c r="L4" s="16">
        <f t="shared" si="2"/>
        <v>11</v>
      </c>
      <c r="M4" s="16">
        <v>4</v>
      </c>
      <c r="N4" t="s">
        <v>315</v>
      </c>
      <c r="O4" t="s">
        <v>41</v>
      </c>
      <c r="P4" s="16">
        <v>3</v>
      </c>
      <c r="R4" s="16">
        <v>15</v>
      </c>
      <c r="S4" s="16">
        <v>8</v>
      </c>
      <c r="T4" s="16">
        <v>10</v>
      </c>
    </row>
    <row r="5" spans="1:20" ht="15">
      <c r="A5" t="s">
        <v>32</v>
      </c>
      <c r="B5" t="s">
        <v>33</v>
      </c>
      <c r="C5" t="s">
        <v>42</v>
      </c>
      <c r="D5" s="16">
        <v>40</v>
      </c>
      <c r="E5" s="16">
        <v>1550</v>
      </c>
      <c r="F5" s="20">
        <v>250</v>
      </c>
      <c r="G5" s="16">
        <v>10</v>
      </c>
      <c r="H5" s="16">
        <f t="shared" si="0"/>
        <v>22</v>
      </c>
      <c r="I5" s="20">
        <v>25</v>
      </c>
      <c r="J5" s="16">
        <f t="shared" si="1"/>
        <v>16</v>
      </c>
      <c r="K5" s="20">
        <v>8</v>
      </c>
      <c r="L5" s="16">
        <f t="shared" si="2"/>
        <v>41</v>
      </c>
      <c r="M5" s="16">
        <v>4</v>
      </c>
      <c r="N5" t="s">
        <v>318</v>
      </c>
      <c r="O5" t="s">
        <v>343</v>
      </c>
      <c r="P5" s="16">
        <v>4</v>
      </c>
      <c r="R5" s="16">
        <v>20</v>
      </c>
      <c r="S5" s="16">
        <v>15</v>
      </c>
      <c r="T5" s="16">
        <v>40</v>
      </c>
    </row>
    <row r="6" spans="1:20" ht="15">
      <c r="A6" t="s">
        <v>43</v>
      </c>
      <c r="B6" t="s">
        <v>33</v>
      </c>
      <c r="C6" t="s">
        <v>44</v>
      </c>
      <c r="D6" s="16">
        <v>160</v>
      </c>
      <c r="E6" s="16">
        <v>750</v>
      </c>
      <c r="F6" s="20">
        <v>150</v>
      </c>
      <c r="G6" s="16">
        <v>12</v>
      </c>
      <c r="H6" s="16">
        <f t="shared" si="0"/>
        <v>17</v>
      </c>
      <c r="I6" s="20" t="s">
        <v>38</v>
      </c>
      <c r="J6" s="16">
        <f t="shared" si="1"/>
        <v>5</v>
      </c>
      <c r="K6" s="20">
        <v>5</v>
      </c>
      <c r="L6" s="16">
        <f t="shared" si="2"/>
        <v>11</v>
      </c>
      <c r="M6" s="16">
        <v>4</v>
      </c>
      <c r="N6" t="s">
        <v>319</v>
      </c>
      <c r="O6" t="s">
        <v>38</v>
      </c>
      <c r="P6" s="16">
        <v>5</v>
      </c>
      <c r="R6" s="16">
        <v>15</v>
      </c>
      <c r="S6" s="16">
        <v>4</v>
      </c>
      <c r="T6" s="16">
        <v>10</v>
      </c>
    </row>
    <row r="7" spans="1:20" ht="15">
      <c r="A7" t="s">
        <v>43</v>
      </c>
      <c r="B7" t="s">
        <v>36</v>
      </c>
      <c r="C7" t="s">
        <v>45</v>
      </c>
      <c r="D7" s="16">
        <v>60</v>
      </c>
      <c r="E7" s="16" t="s">
        <v>38</v>
      </c>
      <c r="F7" s="20">
        <v>0</v>
      </c>
      <c r="G7" s="16">
        <v>14</v>
      </c>
      <c r="H7" s="16">
        <f t="shared" si="0"/>
        <v>17</v>
      </c>
      <c r="I7" s="20" t="s">
        <v>38</v>
      </c>
      <c r="J7" s="16">
        <f t="shared" si="1"/>
        <v>6</v>
      </c>
      <c r="K7" s="20">
        <v>5</v>
      </c>
      <c r="L7" s="16">
        <f t="shared" si="2"/>
        <v>11</v>
      </c>
      <c r="M7" s="16">
        <v>4</v>
      </c>
      <c r="N7" t="s">
        <v>38</v>
      </c>
      <c r="O7" t="s">
        <v>38</v>
      </c>
      <c r="P7" s="16">
        <v>6</v>
      </c>
      <c r="R7" s="16">
        <v>15</v>
      </c>
      <c r="S7" s="16">
        <v>5</v>
      </c>
      <c r="T7" s="16">
        <v>10</v>
      </c>
    </row>
    <row r="8" spans="1:20" ht="15">
      <c r="A8" t="s">
        <v>43</v>
      </c>
      <c r="B8" t="s">
        <v>33</v>
      </c>
      <c r="C8" t="s">
        <v>46</v>
      </c>
      <c r="D8" s="16">
        <v>160</v>
      </c>
      <c r="E8" s="16">
        <v>800</v>
      </c>
      <c r="F8" s="20">
        <v>150</v>
      </c>
      <c r="G8" s="16">
        <v>14</v>
      </c>
      <c r="H8" s="16">
        <f t="shared" si="0"/>
        <v>30</v>
      </c>
      <c r="I8" s="20" t="s">
        <v>38</v>
      </c>
      <c r="J8" s="16">
        <f t="shared" si="1"/>
        <v>2</v>
      </c>
      <c r="K8" s="20">
        <v>2</v>
      </c>
      <c r="L8" s="16">
        <f t="shared" si="2"/>
        <v>11</v>
      </c>
      <c r="M8" s="16">
        <v>4</v>
      </c>
      <c r="N8" t="s">
        <v>320</v>
      </c>
      <c r="O8" t="s">
        <v>47</v>
      </c>
      <c r="P8" s="16">
        <v>7</v>
      </c>
      <c r="R8" s="16">
        <v>28</v>
      </c>
      <c r="S8" s="16">
        <v>1</v>
      </c>
      <c r="T8" s="16">
        <v>10</v>
      </c>
    </row>
    <row r="9" spans="1:20" ht="15">
      <c r="A9" t="s">
        <v>43</v>
      </c>
      <c r="B9" t="s">
        <v>33</v>
      </c>
      <c r="C9" t="s">
        <v>48</v>
      </c>
      <c r="D9" s="16">
        <v>40</v>
      </c>
      <c r="E9" s="16">
        <v>1600</v>
      </c>
      <c r="F9" s="20">
        <v>250</v>
      </c>
      <c r="G9" s="16">
        <v>25</v>
      </c>
      <c r="H9" s="16">
        <f t="shared" si="0"/>
        <v>30</v>
      </c>
      <c r="I9" s="20" t="s">
        <v>38</v>
      </c>
      <c r="J9" s="16">
        <f t="shared" si="1"/>
        <v>11</v>
      </c>
      <c r="K9" s="20">
        <v>9</v>
      </c>
      <c r="L9" s="16">
        <f t="shared" si="2"/>
        <v>41</v>
      </c>
      <c r="M9" s="16">
        <v>4</v>
      </c>
      <c r="N9" t="s">
        <v>321</v>
      </c>
      <c r="O9" t="s">
        <v>314</v>
      </c>
      <c r="P9" s="16">
        <v>8</v>
      </c>
      <c r="R9" s="16">
        <v>28</v>
      </c>
      <c r="S9" s="16">
        <v>10</v>
      </c>
      <c r="T9" s="16">
        <v>40</v>
      </c>
    </row>
    <row r="10" spans="1:20" ht="15">
      <c r="A10" t="s">
        <v>49</v>
      </c>
      <c r="B10" t="s">
        <v>33</v>
      </c>
      <c r="C10" t="s">
        <v>50</v>
      </c>
      <c r="D10" s="16">
        <v>160</v>
      </c>
      <c r="E10" s="16">
        <v>750</v>
      </c>
      <c r="F10" s="20">
        <v>150</v>
      </c>
      <c r="G10" s="16">
        <v>9</v>
      </c>
      <c r="H10" s="16">
        <f t="shared" si="0"/>
        <v>14</v>
      </c>
      <c r="I10" s="20">
        <v>15</v>
      </c>
      <c r="J10" s="16">
        <f t="shared" si="1"/>
        <v>7</v>
      </c>
      <c r="K10" s="20">
        <v>9</v>
      </c>
      <c r="L10" s="16">
        <f t="shared" si="2"/>
        <v>11</v>
      </c>
      <c r="M10" s="16">
        <v>4</v>
      </c>
      <c r="N10" t="s">
        <v>322</v>
      </c>
      <c r="O10" t="s">
        <v>38</v>
      </c>
      <c r="P10" s="16">
        <v>9</v>
      </c>
      <c r="R10" s="16">
        <v>12</v>
      </c>
      <c r="S10" s="16">
        <v>6</v>
      </c>
      <c r="T10" s="16">
        <v>10</v>
      </c>
    </row>
    <row r="11" spans="1:20" ht="15">
      <c r="A11" t="s">
        <v>49</v>
      </c>
      <c r="B11" t="s">
        <v>33</v>
      </c>
      <c r="C11" t="s">
        <v>51</v>
      </c>
      <c r="D11" s="16">
        <v>160</v>
      </c>
      <c r="E11" s="16">
        <v>900</v>
      </c>
      <c r="F11" s="20">
        <v>200</v>
      </c>
      <c r="G11" s="16">
        <v>14</v>
      </c>
      <c r="H11" s="16">
        <f t="shared" si="0"/>
        <v>14</v>
      </c>
      <c r="I11" s="20">
        <v>10</v>
      </c>
      <c r="J11" s="16">
        <f t="shared" si="1"/>
        <v>9</v>
      </c>
      <c r="K11" s="20">
        <v>2</v>
      </c>
      <c r="L11" s="16">
        <f t="shared" si="2"/>
        <v>16</v>
      </c>
      <c r="M11" s="16">
        <v>4</v>
      </c>
      <c r="N11" t="s">
        <v>323</v>
      </c>
      <c r="O11" t="s">
        <v>52</v>
      </c>
      <c r="P11" s="16">
        <v>10</v>
      </c>
      <c r="Q11" t="s">
        <v>53</v>
      </c>
      <c r="R11" s="16">
        <v>12</v>
      </c>
      <c r="S11" s="16">
        <v>8</v>
      </c>
      <c r="T11" s="16">
        <v>15</v>
      </c>
    </row>
    <row r="12" spans="1:20" ht="15">
      <c r="A12" t="s">
        <v>49</v>
      </c>
      <c r="B12" s="23" t="s">
        <v>33</v>
      </c>
      <c r="C12" t="s">
        <v>54</v>
      </c>
      <c r="D12" s="16">
        <v>40</v>
      </c>
      <c r="E12" s="16">
        <v>1700</v>
      </c>
      <c r="F12" s="20">
        <v>200</v>
      </c>
      <c r="G12" s="16">
        <v>20</v>
      </c>
      <c r="H12" s="16">
        <f t="shared" si="0"/>
        <v>20</v>
      </c>
      <c r="I12" s="20">
        <v>15</v>
      </c>
      <c r="J12" s="16">
        <f t="shared" si="1"/>
        <v>16</v>
      </c>
      <c r="K12" s="20">
        <v>6</v>
      </c>
      <c r="L12" s="16">
        <f t="shared" si="2"/>
        <v>46</v>
      </c>
      <c r="M12" s="16">
        <v>4</v>
      </c>
      <c r="N12" t="s">
        <v>324</v>
      </c>
      <c r="O12" t="s">
        <v>312</v>
      </c>
      <c r="P12" s="16">
        <v>11</v>
      </c>
      <c r="Q12" t="s">
        <v>53</v>
      </c>
      <c r="R12" s="16">
        <v>18</v>
      </c>
      <c r="S12" s="16">
        <v>15</v>
      </c>
      <c r="T12" s="16">
        <v>45</v>
      </c>
    </row>
    <row r="13" spans="1:20" ht="15">
      <c r="A13" t="s">
        <v>49</v>
      </c>
      <c r="B13" s="25" t="s">
        <v>33</v>
      </c>
      <c r="C13" t="s">
        <v>55</v>
      </c>
      <c r="D13" s="16">
        <v>100</v>
      </c>
      <c r="E13" s="16">
        <v>900</v>
      </c>
      <c r="F13" s="20">
        <v>200</v>
      </c>
      <c r="G13" s="16">
        <v>20</v>
      </c>
      <c r="H13" s="16">
        <f t="shared" si="0"/>
        <v>18</v>
      </c>
      <c r="I13" s="20">
        <v>10</v>
      </c>
      <c r="J13" s="16">
        <f t="shared" si="1"/>
        <v>11</v>
      </c>
      <c r="K13" s="20">
        <v>2</v>
      </c>
      <c r="L13" s="16">
        <f t="shared" si="2"/>
        <v>11</v>
      </c>
      <c r="M13" s="16">
        <v>4</v>
      </c>
      <c r="N13" t="s">
        <v>325</v>
      </c>
      <c r="O13" t="s">
        <v>38</v>
      </c>
      <c r="P13" s="16">
        <v>12</v>
      </c>
      <c r="Q13" t="s">
        <v>53</v>
      </c>
      <c r="R13" s="16">
        <v>16</v>
      </c>
      <c r="S13" s="16">
        <v>10</v>
      </c>
      <c r="T13" s="16">
        <v>10</v>
      </c>
    </row>
    <row r="14" spans="1:20" ht="15">
      <c r="A14" t="s">
        <v>49</v>
      </c>
      <c r="B14" t="s">
        <v>36</v>
      </c>
      <c r="C14" t="s">
        <v>56</v>
      </c>
      <c r="D14" s="19"/>
      <c r="E14" s="16" t="s">
        <v>38</v>
      </c>
      <c r="F14" s="20">
        <v>0</v>
      </c>
      <c r="G14" s="16">
        <v>16</v>
      </c>
      <c r="H14" s="16">
        <f t="shared" si="0"/>
        <v>18</v>
      </c>
      <c r="I14" s="20">
        <v>10</v>
      </c>
      <c r="J14" s="16">
        <f t="shared" si="1"/>
        <v>11</v>
      </c>
      <c r="K14" s="20">
        <v>6</v>
      </c>
      <c r="L14" s="16">
        <f t="shared" si="2"/>
        <v>11</v>
      </c>
      <c r="M14" s="16">
        <v>4</v>
      </c>
      <c r="N14" t="s">
        <v>38</v>
      </c>
      <c r="O14" t="s">
        <v>57</v>
      </c>
      <c r="P14" s="16">
        <v>13</v>
      </c>
      <c r="Q14" t="s">
        <v>53</v>
      </c>
      <c r="R14" s="16">
        <v>16</v>
      </c>
      <c r="S14" s="16">
        <v>10</v>
      </c>
      <c r="T14" s="16">
        <v>10</v>
      </c>
    </row>
    <row r="15" spans="1:20" ht="15">
      <c r="A15" t="s">
        <v>32</v>
      </c>
      <c r="B15" t="s">
        <v>58</v>
      </c>
      <c r="C15" t="s">
        <v>34</v>
      </c>
      <c r="D15" s="16">
        <v>200</v>
      </c>
      <c r="E15" s="16">
        <v>250</v>
      </c>
      <c r="F15" s="20">
        <v>100</v>
      </c>
      <c r="G15" s="16">
        <v>4</v>
      </c>
      <c r="H15" s="16">
        <f t="shared" si="0"/>
        <v>3</v>
      </c>
      <c r="I15" s="20">
        <v>20</v>
      </c>
      <c r="J15" s="16">
        <f t="shared" si="1"/>
        <v>4</v>
      </c>
      <c r="K15" s="20">
        <v>2</v>
      </c>
      <c r="L15" s="16">
        <f t="shared" si="2"/>
        <v>7</v>
      </c>
      <c r="M15" s="16">
        <v>4</v>
      </c>
      <c r="N15" t="s">
        <v>285</v>
      </c>
      <c r="O15" t="s">
        <v>309</v>
      </c>
      <c r="P15" s="16">
        <v>14</v>
      </c>
      <c r="Q15" s="26" t="s">
        <v>59</v>
      </c>
      <c r="R15" s="16">
        <v>1</v>
      </c>
      <c r="S15" s="16">
        <v>3</v>
      </c>
      <c r="T15" s="16">
        <v>6</v>
      </c>
    </row>
    <row r="16" spans="1:20" ht="15">
      <c r="A16" t="s">
        <v>32</v>
      </c>
      <c r="B16" s="23" t="s">
        <v>60</v>
      </c>
      <c r="C16" t="s">
        <v>34</v>
      </c>
      <c r="D16" s="16">
        <v>240</v>
      </c>
      <c r="E16" s="16">
        <v>250</v>
      </c>
      <c r="F16" s="20">
        <v>75</v>
      </c>
      <c r="G16" s="16">
        <v>3</v>
      </c>
      <c r="H16" s="16">
        <f t="shared" si="0"/>
        <v>3</v>
      </c>
      <c r="I16" s="20">
        <v>20</v>
      </c>
      <c r="J16" s="16">
        <f t="shared" si="1"/>
        <v>3</v>
      </c>
      <c r="K16" s="20">
        <v>2</v>
      </c>
      <c r="L16" s="16">
        <f t="shared" si="2"/>
        <v>7</v>
      </c>
      <c r="M16" s="16">
        <v>4</v>
      </c>
      <c r="N16" t="s">
        <v>285</v>
      </c>
      <c r="O16" t="s">
        <v>35</v>
      </c>
      <c r="P16" s="16">
        <v>15</v>
      </c>
      <c r="Q16" t="s">
        <v>61</v>
      </c>
      <c r="R16" s="16">
        <v>1</v>
      </c>
      <c r="S16" s="16">
        <v>2</v>
      </c>
      <c r="T16" s="16">
        <v>6</v>
      </c>
    </row>
    <row r="17" spans="1:20" ht="15">
      <c r="A17" t="s">
        <v>32</v>
      </c>
      <c r="B17" t="s">
        <v>62</v>
      </c>
      <c r="C17" t="s">
        <v>34</v>
      </c>
      <c r="D17" s="16">
        <v>200</v>
      </c>
      <c r="E17" s="16">
        <v>200</v>
      </c>
      <c r="F17" s="20">
        <v>50</v>
      </c>
      <c r="G17" s="16">
        <v>5</v>
      </c>
      <c r="H17" s="16">
        <f t="shared" si="0"/>
        <v>3</v>
      </c>
      <c r="I17" s="20">
        <v>20</v>
      </c>
      <c r="J17" s="16">
        <f t="shared" si="1"/>
        <v>5</v>
      </c>
      <c r="K17" s="20">
        <v>2</v>
      </c>
      <c r="L17" s="16">
        <f t="shared" si="2"/>
        <v>7</v>
      </c>
      <c r="M17" s="16">
        <v>4</v>
      </c>
      <c r="N17" t="s">
        <v>285</v>
      </c>
      <c r="O17" t="s">
        <v>35</v>
      </c>
      <c r="P17" s="16">
        <v>16</v>
      </c>
      <c r="R17" s="16">
        <v>1</v>
      </c>
      <c r="S17" s="16">
        <v>4</v>
      </c>
      <c r="T17" s="16">
        <v>6</v>
      </c>
    </row>
    <row r="18" spans="1:20" ht="15">
      <c r="A18" t="s">
        <v>32</v>
      </c>
      <c r="B18" s="24" t="s">
        <v>62</v>
      </c>
      <c r="C18" t="s">
        <v>63</v>
      </c>
      <c r="D18" s="16">
        <v>200</v>
      </c>
      <c r="E18" s="16">
        <v>400</v>
      </c>
      <c r="F18" s="20">
        <v>100</v>
      </c>
      <c r="G18" s="16">
        <v>7</v>
      </c>
      <c r="H18" s="16">
        <f t="shared" si="0"/>
        <v>3</v>
      </c>
      <c r="I18" s="20">
        <v>30</v>
      </c>
      <c r="J18" s="16">
        <f t="shared" si="1"/>
        <v>6</v>
      </c>
      <c r="K18" s="20">
        <v>3</v>
      </c>
      <c r="L18" s="16">
        <f t="shared" si="2"/>
        <v>7</v>
      </c>
      <c r="M18" s="16">
        <v>4</v>
      </c>
      <c r="N18" t="s">
        <v>316</v>
      </c>
      <c r="O18" t="s">
        <v>35</v>
      </c>
      <c r="P18" s="16">
        <v>17</v>
      </c>
      <c r="R18" s="16">
        <v>1</v>
      </c>
      <c r="S18" s="16">
        <v>5</v>
      </c>
      <c r="T18" s="16">
        <v>6</v>
      </c>
    </row>
    <row r="19" spans="1:20" ht="15">
      <c r="A19" t="s">
        <v>32</v>
      </c>
      <c r="B19" t="s">
        <v>58</v>
      </c>
      <c r="C19" t="s">
        <v>40</v>
      </c>
      <c r="D19" s="16">
        <v>160</v>
      </c>
      <c r="E19" s="16">
        <v>700</v>
      </c>
      <c r="F19" s="20">
        <v>200</v>
      </c>
      <c r="G19" s="16">
        <v>6</v>
      </c>
      <c r="H19" s="16">
        <f t="shared" si="0"/>
        <v>17</v>
      </c>
      <c r="I19" s="20">
        <v>25</v>
      </c>
      <c r="J19" s="16">
        <f t="shared" si="1"/>
        <v>9</v>
      </c>
      <c r="K19" s="20">
        <v>5</v>
      </c>
      <c r="L19" s="16">
        <f t="shared" si="2"/>
        <v>11</v>
      </c>
      <c r="M19" s="16">
        <v>4</v>
      </c>
      <c r="N19" t="s">
        <v>315</v>
      </c>
      <c r="O19" t="s">
        <v>310</v>
      </c>
      <c r="P19" s="16">
        <v>18</v>
      </c>
      <c r="Q19" t="s">
        <v>64</v>
      </c>
      <c r="R19" s="16">
        <v>15</v>
      </c>
      <c r="S19" s="16">
        <v>8</v>
      </c>
      <c r="T19" s="16">
        <v>10</v>
      </c>
    </row>
    <row r="20" spans="1:20" ht="15">
      <c r="A20" t="s">
        <v>32</v>
      </c>
      <c r="B20" s="23" t="s">
        <v>60</v>
      </c>
      <c r="C20" t="s">
        <v>65</v>
      </c>
      <c r="D20" s="16">
        <v>120</v>
      </c>
      <c r="E20" s="16">
        <v>750</v>
      </c>
      <c r="F20" s="20">
        <v>100</v>
      </c>
      <c r="G20" s="16">
        <v>8</v>
      </c>
      <c r="H20" s="16">
        <f t="shared" si="0"/>
        <v>17</v>
      </c>
      <c r="I20" s="20">
        <v>25</v>
      </c>
      <c r="J20" s="16">
        <f t="shared" si="1"/>
        <v>11</v>
      </c>
      <c r="K20" s="20">
        <v>5</v>
      </c>
      <c r="L20" s="16">
        <f t="shared" si="2"/>
        <v>13</v>
      </c>
      <c r="M20" s="16">
        <v>4</v>
      </c>
      <c r="N20" t="s">
        <v>315</v>
      </c>
      <c r="O20" t="s">
        <v>38</v>
      </c>
      <c r="P20" s="16">
        <v>19</v>
      </c>
      <c r="Q20" t="s">
        <v>66</v>
      </c>
      <c r="R20" s="16">
        <v>15</v>
      </c>
      <c r="S20" s="16">
        <v>10</v>
      </c>
      <c r="T20" s="16">
        <v>12</v>
      </c>
    </row>
    <row r="21" spans="1:20" ht="15">
      <c r="A21" t="s">
        <v>32</v>
      </c>
      <c r="B21" s="24" t="s">
        <v>67</v>
      </c>
      <c r="C21" t="s">
        <v>68</v>
      </c>
      <c r="D21" s="16">
        <v>160</v>
      </c>
      <c r="E21" s="16">
        <v>900</v>
      </c>
      <c r="F21" s="20">
        <v>200</v>
      </c>
      <c r="G21" s="16">
        <v>8</v>
      </c>
      <c r="H21" s="16">
        <f t="shared" si="0"/>
        <v>14</v>
      </c>
      <c r="I21" s="20">
        <v>25</v>
      </c>
      <c r="J21" s="16">
        <f t="shared" si="1"/>
        <v>10</v>
      </c>
      <c r="K21" s="20">
        <v>9</v>
      </c>
      <c r="L21" s="16">
        <f t="shared" si="2"/>
        <v>11</v>
      </c>
      <c r="M21" s="16">
        <v>4</v>
      </c>
      <c r="N21" t="s">
        <v>317</v>
      </c>
      <c r="O21" t="s">
        <v>41</v>
      </c>
      <c r="P21" s="16">
        <v>20</v>
      </c>
      <c r="R21" s="16">
        <v>12</v>
      </c>
      <c r="S21" s="16">
        <v>9</v>
      </c>
      <c r="T21" s="16">
        <v>10</v>
      </c>
    </row>
    <row r="22" spans="1:20" ht="15">
      <c r="A22" t="s">
        <v>43</v>
      </c>
      <c r="B22" s="24" t="s">
        <v>69</v>
      </c>
      <c r="C22" t="s">
        <v>70</v>
      </c>
      <c r="D22" s="16">
        <v>160</v>
      </c>
      <c r="E22" s="16">
        <v>400</v>
      </c>
      <c r="F22" s="20">
        <v>100</v>
      </c>
      <c r="G22" s="16">
        <v>12</v>
      </c>
      <c r="H22" s="16">
        <f t="shared" si="0"/>
        <v>14</v>
      </c>
      <c r="I22" s="20" t="s">
        <v>38</v>
      </c>
      <c r="J22" s="16">
        <f t="shared" si="1"/>
        <v>8</v>
      </c>
      <c r="K22" s="20">
        <v>3</v>
      </c>
      <c r="L22" s="16">
        <f t="shared" si="2"/>
        <v>11</v>
      </c>
      <c r="M22" s="16">
        <v>4</v>
      </c>
      <c r="N22" t="s">
        <v>326</v>
      </c>
      <c r="O22" s="18" t="s">
        <v>73</v>
      </c>
      <c r="P22" s="16">
        <v>21</v>
      </c>
      <c r="Q22" s="18"/>
      <c r="R22" s="16">
        <v>12</v>
      </c>
      <c r="S22" s="16">
        <v>7</v>
      </c>
      <c r="T22" s="16">
        <v>10</v>
      </c>
    </row>
    <row r="23" spans="1:20" ht="15">
      <c r="A23" t="s">
        <v>43</v>
      </c>
      <c r="B23" s="23" t="s">
        <v>60</v>
      </c>
      <c r="C23" t="s">
        <v>71</v>
      </c>
      <c r="D23" s="16">
        <v>200</v>
      </c>
      <c r="E23" s="16">
        <v>400</v>
      </c>
      <c r="F23" s="20">
        <v>50</v>
      </c>
      <c r="G23" s="16">
        <v>9</v>
      </c>
      <c r="H23" s="16">
        <f t="shared" si="0"/>
        <v>12</v>
      </c>
      <c r="I23" s="20" t="s">
        <v>38</v>
      </c>
      <c r="J23" s="16">
        <f t="shared" si="1"/>
        <v>3</v>
      </c>
      <c r="K23" s="20">
        <v>2</v>
      </c>
      <c r="L23" s="16">
        <f t="shared" si="2"/>
        <v>6</v>
      </c>
      <c r="M23" s="16">
        <v>4</v>
      </c>
      <c r="N23" t="s">
        <v>285</v>
      </c>
      <c r="O23" t="s">
        <v>38</v>
      </c>
      <c r="P23" s="16">
        <v>22</v>
      </c>
      <c r="Q23" t="s">
        <v>79</v>
      </c>
      <c r="R23" s="16">
        <v>10</v>
      </c>
      <c r="S23" s="16">
        <v>2</v>
      </c>
      <c r="T23" s="16">
        <v>5</v>
      </c>
    </row>
    <row r="24" spans="1:20" ht="15">
      <c r="A24" t="s">
        <v>43</v>
      </c>
      <c r="B24" s="23" t="s">
        <v>60</v>
      </c>
      <c r="C24" t="s">
        <v>72</v>
      </c>
      <c r="D24" s="16">
        <v>120</v>
      </c>
      <c r="E24" s="16">
        <v>800</v>
      </c>
      <c r="F24" s="20">
        <v>150</v>
      </c>
      <c r="G24" s="16">
        <v>14</v>
      </c>
      <c r="H24" s="16">
        <f t="shared" si="0"/>
        <v>17</v>
      </c>
      <c r="I24" s="20" t="s">
        <v>38</v>
      </c>
      <c r="J24" s="16">
        <f t="shared" si="1"/>
        <v>7</v>
      </c>
      <c r="K24" s="20">
        <v>5</v>
      </c>
      <c r="L24" s="16">
        <f t="shared" si="2"/>
        <v>13</v>
      </c>
      <c r="M24" s="16">
        <v>4</v>
      </c>
      <c r="N24" t="s">
        <v>319</v>
      </c>
      <c r="O24" t="s">
        <v>38</v>
      </c>
      <c r="P24" s="16">
        <v>23</v>
      </c>
      <c r="Q24" t="s">
        <v>66</v>
      </c>
      <c r="R24" s="16">
        <v>15</v>
      </c>
      <c r="S24" s="16">
        <v>6</v>
      </c>
      <c r="T24" s="16">
        <v>12</v>
      </c>
    </row>
    <row r="25" spans="1:20" ht="15">
      <c r="A25" t="s">
        <v>43</v>
      </c>
      <c r="B25" t="s">
        <v>58</v>
      </c>
      <c r="C25" t="s">
        <v>44</v>
      </c>
      <c r="D25" s="16">
        <v>160</v>
      </c>
      <c r="E25" s="16">
        <v>750</v>
      </c>
      <c r="F25" s="20">
        <v>200</v>
      </c>
      <c r="G25" s="16">
        <v>12</v>
      </c>
      <c r="H25" s="16">
        <f t="shared" si="0"/>
        <v>17</v>
      </c>
      <c r="I25" s="20" t="s">
        <v>38</v>
      </c>
      <c r="J25" s="16">
        <f t="shared" si="1"/>
        <v>5</v>
      </c>
      <c r="K25" s="20">
        <v>5</v>
      </c>
      <c r="L25" s="16">
        <f t="shared" si="2"/>
        <v>11</v>
      </c>
      <c r="M25" s="16">
        <v>4</v>
      </c>
      <c r="N25" t="s">
        <v>319</v>
      </c>
      <c r="O25" t="s">
        <v>73</v>
      </c>
      <c r="P25" s="16">
        <v>24</v>
      </c>
      <c r="Q25" s="26" t="s">
        <v>74</v>
      </c>
      <c r="R25" s="16">
        <v>15</v>
      </c>
      <c r="S25" s="16">
        <v>4</v>
      </c>
      <c r="T25" s="16">
        <v>10</v>
      </c>
    </row>
    <row r="26" spans="1:20" ht="15">
      <c r="A26" t="s">
        <v>43</v>
      </c>
      <c r="B26" t="s">
        <v>75</v>
      </c>
      <c r="C26" t="s">
        <v>44</v>
      </c>
      <c r="D26" s="16">
        <v>160</v>
      </c>
      <c r="E26" s="16">
        <v>650</v>
      </c>
      <c r="F26" s="20">
        <v>125</v>
      </c>
      <c r="G26" s="16">
        <v>14</v>
      </c>
      <c r="H26" s="16">
        <f t="shared" si="0"/>
        <v>17</v>
      </c>
      <c r="I26" s="20" t="s">
        <v>38</v>
      </c>
      <c r="J26" s="16">
        <f t="shared" si="1"/>
        <v>6</v>
      </c>
      <c r="K26" s="20">
        <v>5</v>
      </c>
      <c r="L26" s="16">
        <f t="shared" si="2"/>
        <v>11</v>
      </c>
      <c r="M26" s="16">
        <v>4</v>
      </c>
      <c r="N26" t="s">
        <v>319</v>
      </c>
      <c r="O26" t="s">
        <v>38</v>
      </c>
      <c r="P26" s="16">
        <v>25</v>
      </c>
      <c r="R26" s="16">
        <v>15</v>
      </c>
      <c r="S26" s="16">
        <v>5</v>
      </c>
      <c r="T26" s="16">
        <v>10</v>
      </c>
    </row>
    <row r="27" spans="1:20" ht="15">
      <c r="A27" t="s">
        <v>43</v>
      </c>
      <c r="B27" t="s">
        <v>67</v>
      </c>
      <c r="C27" t="s">
        <v>46</v>
      </c>
      <c r="D27" s="16">
        <v>160</v>
      </c>
      <c r="E27" s="16">
        <v>700</v>
      </c>
      <c r="F27" s="20">
        <v>125</v>
      </c>
      <c r="G27" s="16">
        <v>16</v>
      </c>
      <c r="H27" s="16">
        <f t="shared" si="0"/>
        <v>34</v>
      </c>
      <c r="I27" s="20" t="s">
        <v>38</v>
      </c>
      <c r="J27" s="16">
        <f t="shared" si="1"/>
        <v>3</v>
      </c>
      <c r="K27" s="20">
        <v>2</v>
      </c>
      <c r="L27" s="16">
        <f t="shared" si="2"/>
        <v>11</v>
      </c>
      <c r="M27" s="16">
        <v>4</v>
      </c>
      <c r="N27" t="s">
        <v>320</v>
      </c>
      <c r="O27" t="s">
        <v>47</v>
      </c>
      <c r="P27" s="16">
        <v>26</v>
      </c>
      <c r="R27" s="16">
        <v>32</v>
      </c>
      <c r="S27" s="16">
        <v>2</v>
      </c>
      <c r="T27" s="16">
        <v>10</v>
      </c>
    </row>
    <row r="28" spans="1:20" ht="15">
      <c r="A28" t="s">
        <v>43</v>
      </c>
      <c r="B28" t="s">
        <v>58</v>
      </c>
      <c r="C28" t="s">
        <v>46</v>
      </c>
      <c r="D28" s="16">
        <v>160</v>
      </c>
      <c r="E28" s="16">
        <v>800</v>
      </c>
      <c r="F28" s="20">
        <v>200</v>
      </c>
      <c r="G28" s="16">
        <v>14</v>
      </c>
      <c r="H28" s="16">
        <f t="shared" si="0"/>
        <v>30</v>
      </c>
      <c r="I28" s="20" t="s">
        <v>38</v>
      </c>
      <c r="J28" s="16">
        <f t="shared" si="1"/>
        <v>2</v>
      </c>
      <c r="K28" s="20">
        <v>2</v>
      </c>
      <c r="L28" s="16">
        <f t="shared" si="2"/>
        <v>11</v>
      </c>
      <c r="M28" s="16">
        <v>4</v>
      </c>
      <c r="N28" t="s">
        <v>320</v>
      </c>
      <c r="O28" t="s">
        <v>311</v>
      </c>
      <c r="P28" s="16">
        <v>27</v>
      </c>
      <c r="Q28" s="26" t="s">
        <v>76</v>
      </c>
      <c r="R28" s="16">
        <v>28</v>
      </c>
      <c r="S28" s="16">
        <v>1</v>
      </c>
      <c r="T28" s="16">
        <v>10</v>
      </c>
    </row>
    <row r="29" spans="1:20" ht="15">
      <c r="A29" t="s">
        <v>43</v>
      </c>
      <c r="B29" t="s">
        <v>75</v>
      </c>
      <c r="C29" t="s">
        <v>48</v>
      </c>
      <c r="D29" s="16">
        <v>40</v>
      </c>
      <c r="E29" s="16">
        <v>1500</v>
      </c>
      <c r="F29" s="20">
        <v>200</v>
      </c>
      <c r="G29" s="16">
        <v>28</v>
      </c>
      <c r="H29" s="16">
        <f t="shared" si="0"/>
        <v>32</v>
      </c>
      <c r="I29" s="20" t="s">
        <v>38</v>
      </c>
      <c r="J29" s="16">
        <f t="shared" si="1"/>
        <v>13</v>
      </c>
      <c r="K29" s="20">
        <v>9</v>
      </c>
      <c r="L29" s="16">
        <f t="shared" si="2"/>
        <v>41</v>
      </c>
      <c r="M29" s="16">
        <v>4</v>
      </c>
      <c r="N29" t="s">
        <v>321</v>
      </c>
      <c r="O29" t="s">
        <v>314</v>
      </c>
      <c r="P29" s="16">
        <v>28</v>
      </c>
      <c r="R29" s="16">
        <v>30</v>
      </c>
      <c r="S29" s="16">
        <v>12</v>
      </c>
      <c r="T29" s="16">
        <v>40</v>
      </c>
    </row>
    <row r="30" spans="1:20" ht="15">
      <c r="A30" t="s">
        <v>49</v>
      </c>
      <c r="B30" t="s">
        <v>58</v>
      </c>
      <c r="C30" t="s">
        <v>50</v>
      </c>
      <c r="D30" s="16">
        <v>160</v>
      </c>
      <c r="E30" s="16">
        <v>750</v>
      </c>
      <c r="F30" s="20">
        <v>200</v>
      </c>
      <c r="G30" s="16">
        <v>9</v>
      </c>
      <c r="H30" s="16">
        <f t="shared" si="0"/>
        <v>14</v>
      </c>
      <c r="I30" s="20">
        <v>15</v>
      </c>
      <c r="J30" s="16">
        <f t="shared" si="1"/>
        <v>7</v>
      </c>
      <c r="K30" s="20">
        <v>9</v>
      </c>
      <c r="L30" s="16">
        <f t="shared" si="2"/>
        <v>11</v>
      </c>
      <c r="M30" s="16">
        <v>4</v>
      </c>
      <c r="N30" t="s">
        <v>322</v>
      </c>
      <c r="O30" t="s">
        <v>73</v>
      </c>
      <c r="P30" s="16">
        <v>29</v>
      </c>
      <c r="Q30" s="26" t="s">
        <v>77</v>
      </c>
      <c r="R30" s="16">
        <v>12</v>
      </c>
      <c r="S30" s="16">
        <v>6</v>
      </c>
      <c r="T30" s="16">
        <v>10</v>
      </c>
    </row>
    <row r="31" spans="1:20" ht="15">
      <c r="A31" t="s">
        <v>49</v>
      </c>
      <c r="B31" t="s">
        <v>78</v>
      </c>
      <c r="C31" t="s">
        <v>51</v>
      </c>
      <c r="D31" s="16">
        <v>160</v>
      </c>
      <c r="E31" s="16">
        <v>800</v>
      </c>
      <c r="F31" s="20">
        <v>175</v>
      </c>
      <c r="G31" s="16">
        <v>16</v>
      </c>
      <c r="H31" s="16">
        <f t="shared" si="0"/>
        <v>17</v>
      </c>
      <c r="I31" s="20">
        <v>10</v>
      </c>
      <c r="J31" s="16">
        <f t="shared" si="1"/>
        <v>10</v>
      </c>
      <c r="K31" s="20">
        <v>2</v>
      </c>
      <c r="L31" s="16">
        <f t="shared" si="2"/>
        <v>16</v>
      </c>
      <c r="M31" s="16">
        <v>4</v>
      </c>
      <c r="N31" t="s">
        <v>323</v>
      </c>
      <c r="O31" t="s">
        <v>52</v>
      </c>
      <c r="P31" s="16">
        <v>30</v>
      </c>
      <c r="Q31" t="s">
        <v>53</v>
      </c>
      <c r="R31" s="16">
        <v>15</v>
      </c>
      <c r="S31" s="16">
        <v>9</v>
      </c>
      <c r="T31" s="16">
        <v>15</v>
      </c>
    </row>
    <row r="32" spans="1:20" ht="15">
      <c r="A32" t="s">
        <v>49</v>
      </c>
      <c r="B32" s="23" t="s">
        <v>60</v>
      </c>
      <c r="C32" t="s">
        <v>51</v>
      </c>
      <c r="D32" s="16">
        <v>160</v>
      </c>
      <c r="E32" s="16">
        <v>900</v>
      </c>
      <c r="F32" s="20">
        <v>200</v>
      </c>
      <c r="G32" s="16">
        <v>16</v>
      </c>
      <c r="H32" s="16">
        <f t="shared" si="0"/>
        <v>17</v>
      </c>
      <c r="I32" s="20">
        <v>10</v>
      </c>
      <c r="J32" s="16">
        <f t="shared" si="1"/>
        <v>10</v>
      </c>
      <c r="K32" s="20">
        <v>2</v>
      </c>
      <c r="L32" s="16">
        <f t="shared" si="2"/>
        <v>16</v>
      </c>
      <c r="M32" s="16">
        <v>4</v>
      </c>
      <c r="N32" t="s">
        <v>327</v>
      </c>
      <c r="O32" t="s">
        <v>52</v>
      </c>
      <c r="P32" s="16">
        <v>31</v>
      </c>
      <c r="Q32" t="s">
        <v>79</v>
      </c>
      <c r="R32" s="16">
        <v>15</v>
      </c>
      <c r="S32" s="16">
        <v>9</v>
      </c>
      <c r="T32" s="16">
        <v>15</v>
      </c>
    </row>
    <row r="33" spans="1:20" ht="15">
      <c r="A33" t="s">
        <v>49</v>
      </c>
      <c r="B33" s="23" t="s">
        <v>80</v>
      </c>
      <c r="C33" t="s">
        <v>81</v>
      </c>
      <c r="D33" s="16">
        <v>160</v>
      </c>
      <c r="E33" s="16" t="s">
        <v>38</v>
      </c>
      <c r="F33" s="20">
        <v>0</v>
      </c>
      <c r="G33" s="16">
        <v>14</v>
      </c>
      <c r="H33" s="16">
        <f t="shared" si="0"/>
        <v>14</v>
      </c>
      <c r="I33" s="20">
        <v>10</v>
      </c>
      <c r="J33" s="16">
        <f t="shared" si="1"/>
        <v>9</v>
      </c>
      <c r="K33" s="20">
        <v>2</v>
      </c>
      <c r="L33" s="16">
        <f t="shared" si="2"/>
        <v>16</v>
      </c>
      <c r="M33" s="16">
        <v>4</v>
      </c>
      <c r="N33" t="s">
        <v>38</v>
      </c>
      <c r="O33" t="s">
        <v>52</v>
      </c>
      <c r="P33" s="16">
        <v>32</v>
      </c>
      <c r="Q33" t="s">
        <v>82</v>
      </c>
      <c r="R33" s="16">
        <v>12</v>
      </c>
      <c r="S33" s="16">
        <v>8</v>
      </c>
      <c r="T33" s="16">
        <v>15</v>
      </c>
    </row>
    <row r="34" spans="1:20" ht="15">
      <c r="A34" t="s">
        <v>49</v>
      </c>
      <c r="B34" s="23" t="s">
        <v>78</v>
      </c>
      <c r="C34" t="s">
        <v>54</v>
      </c>
      <c r="D34" s="16">
        <v>40</v>
      </c>
      <c r="E34" s="16">
        <v>1650</v>
      </c>
      <c r="F34" s="20">
        <v>175</v>
      </c>
      <c r="G34" s="16">
        <v>22</v>
      </c>
      <c r="H34" s="16">
        <f t="shared" si="0"/>
        <v>24</v>
      </c>
      <c r="I34" s="20">
        <v>15</v>
      </c>
      <c r="J34" s="16">
        <f t="shared" si="1"/>
        <v>19</v>
      </c>
      <c r="K34" s="20">
        <v>6</v>
      </c>
      <c r="L34" s="16">
        <f t="shared" si="2"/>
        <v>46</v>
      </c>
      <c r="M34" s="16">
        <v>4</v>
      </c>
      <c r="N34" t="s">
        <v>324</v>
      </c>
      <c r="O34" t="s">
        <v>312</v>
      </c>
      <c r="P34" s="16">
        <v>33</v>
      </c>
      <c r="Q34" t="s">
        <v>53</v>
      </c>
      <c r="R34" s="16">
        <v>22</v>
      </c>
      <c r="S34" s="16">
        <v>18</v>
      </c>
      <c r="T34" s="16">
        <v>45</v>
      </c>
    </row>
    <row r="35" spans="1:20" ht="15">
      <c r="A35" t="s">
        <v>49</v>
      </c>
      <c r="B35" s="23" t="s">
        <v>60</v>
      </c>
      <c r="C35" t="s">
        <v>54</v>
      </c>
      <c r="D35" s="16">
        <v>40</v>
      </c>
      <c r="E35" s="16">
        <v>1700</v>
      </c>
      <c r="F35" s="20">
        <v>200</v>
      </c>
      <c r="G35" s="16">
        <v>22</v>
      </c>
      <c r="H35" s="16">
        <f t="shared" si="0"/>
        <v>24</v>
      </c>
      <c r="I35" s="20">
        <v>15</v>
      </c>
      <c r="J35" s="16">
        <f t="shared" si="1"/>
        <v>19</v>
      </c>
      <c r="K35" s="20">
        <v>6</v>
      </c>
      <c r="L35" s="16">
        <f t="shared" si="2"/>
        <v>46</v>
      </c>
      <c r="M35" s="16">
        <v>4</v>
      </c>
      <c r="N35" t="s">
        <v>328</v>
      </c>
      <c r="O35" t="s">
        <v>312</v>
      </c>
      <c r="P35" s="16">
        <v>34</v>
      </c>
      <c r="Q35" t="s">
        <v>79</v>
      </c>
      <c r="R35" s="16">
        <v>22</v>
      </c>
      <c r="S35" s="16">
        <v>18</v>
      </c>
      <c r="T35" s="16">
        <v>45</v>
      </c>
    </row>
    <row r="36" spans="1:20" ht="15">
      <c r="A36" t="s">
        <v>49</v>
      </c>
      <c r="B36" s="24" t="s">
        <v>78</v>
      </c>
      <c r="C36" t="s">
        <v>83</v>
      </c>
      <c r="D36" s="16">
        <v>120</v>
      </c>
      <c r="E36" s="16">
        <v>950</v>
      </c>
      <c r="F36" s="20">
        <v>175</v>
      </c>
      <c r="G36" s="16">
        <v>15</v>
      </c>
      <c r="H36" s="16">
        <f t="shared" si="0"/>
        <v>17</v>
      </c>
      <c r="I36" s="20">
        <v>10</v>
      </c>
      <c r="J36" s="16">
        <f t="shared" si="1"/>
        <v>10</v>
      </c>
      <c r="K36" s="20">
        <v>2</v>
      </c>
      <c r="L36" s="16">
        <f t="shared" si="2"/>
        <v>16</v>
      </c>
      <c r="M36" s="16">
        <v>5</v>
      </c>
      <c r="N36" t="s">
        <v>344</v>
      </c>
      <c r="O36" t="s">
        <v>313</v>
      </c>
      <c r="P36" s="16">
        <v>35</v>
      </c>
      <c r="Q36" t="s">
        <v>53</v>
      </c>
      <c r="R36" s="16">
        <v>15</v>
      </c>
      <c r="S36" s="16">
        <v>9</v>
      </c>
      <c r="T36" s="16">
        <v>15</v>
      </c>
    </row>
    <row r="37" spans="1:20" ht="15">
      <c r="A37" t="s">
        <v>49</v>
      </c>
      <c r="B37" s="24" t="s">
        <v>60</v>
      </c>
      <c r="C37" t="s">
        <v>83</v>
      </c>
      <c r="D37" s="16">
        <v>120</v>
      </c>
      <c r="E37" s="16">
        <v>950</v>
      </c>
      <c r="F37" s="20">
        <v>175</v>
      </c>
      <c r="G37" s="16">
        <v>15</v>
      </c>
      <c r="H37" s="16">
        <f t="shared" si="0"/>
        <v>17</v>
      </c>
      <c r="I37" s="20">
        <v>10</v>
      </c>
      <c r="J37" s="16">
        <f t="shared" si="1"/>
        <v>10</v>
      </c>
      <c r="K37" s="20">
        <v>2</v>
      </c>
      <c r="L37" s="16">
        <f t="shared" si="2"/>
        <v>16</v>
      </c>
      <c r="M37" s="16">
        <v>5</v>
      </c>
      <c r="N37" t="s">
        <v>345</v>
      </c>
      <c r="O37" t="s">
        <v>313</v>
      </c>
      <c r="P37" s="16">
        <v>36</v>
      </c>
      <c r="Q37" t="s">
        <v>79</v>
      </c>
      <c r="R37" s="16">
        <v>15</v>
      </c>
      <c r="S37" s="16">
        <v>9</v>
      </c>
      <c r="T37" s="16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10.00390625" style="0" customWidth="1"/>
    <col min="2" max="2" width="15.140625" style="0" customWidth="1"/>
    <col min="3" max="3" width="27.421875" style="0" customWidth="1"/>
    <col min="4" max="4" width="7.8515625" style="16" customWidth="1"/>
    <col min="5" max="5" width="7.8515625" style="0" customWidth="1"/>
    <col min="6" max="6" width="7.8515625" style="22" customWidth="1"/>
    <col min="7" max="8" width="7.8515625" style="0" customWidth="1"/>
    <col min="9" max="9" width="14.28125" style="22" bestFit="1" customWidth="1"/>
    <col min="10" max="10" width="7.8515625" style="0" customWidth="1"/>
    <col min="11" max="11" width="8.7109375" style="0" customWidth="1"/>
    <col min="12" max="12" width="9.8515625" style="0" customWidth="1"/>
    <col min="13" max="13" width="12.140625" style="22" customWidth="1"/>
    <col min="14" max="14" width="7.8515625" style="0" customWidth="1"/>
    <col min="15" max="15" width="7.8515625" style="22" customWidth="1"/>
    <col min="16" max="17" width="7.8515625" style="0" customWidth="1"/>
    <col min="18" max="18" width="27.140625" style="0" customWidth="1"/>
    <col min="19" max="19" width="28.7109375" style="0" customWidth="1"/>
    <col min="20" max="20" width="6.140625" style="16" customWidth="1"/>
    <col min="21" max="21" width="79.140625" style="0" customWidth="1"/>
    <col min="22" max="22" width="11.421875" style="0" customWidth="1"/>
    <col min="23" max="23" width="12.8515625" style="0" customWidth="1"/>
    <col min="24" max="24" width="11.8515625" style="0" customWidth="1"/>
  </cols>
  <sheetData>
    <row r="1" spans="1:24" ht="15">
      <c r="A1" t="s">
        <v>13</v>
      </c>
      <c r="B1" t="s">
        <v>14</v>
      </c>
      <c r="C1" t="s">
        <v>15</v>
      </c>
      <c r="D1" s="16" t="s">
        <v>16</v>
      </c>
      <c r="E1" s="16" t="s">
        <v>17</v>
      </c>
      <c r="F1" s="20" t="s">
        <v>18</v>
      </c>
      <c r="G1" s="16" t="s">
        <v>19</v>
      </c>
      <c r="H1" s="16" t="s">
        <v>245</v>
      </c>
      <c r="I1" s="20" t="s">
        <v>244</v>
      </c>
      <c r="J1" s="16" t="s">
        <v>84</v>
      </c>
      <c r="K1" s="16" t="s">
        <v>85</v>
      </c>
      <c r="L1" s="16" t="s">
        <v>86</v>
      </c>
      <c r="M1" s="20" t="s">
        <v>87</v>
      </c>
      <c r="N1" s="16" t="s">
        <v>21</v>
      </c>
      <c r="O1" s="20" t="s">
        <v>22</v>
      </c>
      <c r="P1" s="16" t="s">
        <v>23</v>
      </c>
      <c r="Q1" s="16" t="s">
        <v>24</v>
      </c>
      <c r="R1" t="s">
        <v>25</v>
      </c>
      <c r="S1" t="s">
        <v>26</v>
      </c>
      <c r="T1" s="16" t="s">
        <v>27</v>
      </c>
      <c r="U1" t="s">
        <v>28</v>
      </c>
      <c r="V1" s="17" t="s">
        <v>29</v>
      </c>
      <c r="W1" s="17" t="s">
        <v>30</v>
      </c>
      <c r="X1" s="17" t="s">
        <v>31</v>
      </c>
    </row>
    <row r="2" spans="1:24" ht="15">
      <c r="A2" t="s">
        <v>88</v>
      </c>
      <c r="B2" t="s">
        <v>33</v>
      </c>
      <c r="C2" t="s">
        <v>89</v>
      </c>
      <c r="D2" s="16">
        <v>160</v>
      </c>
      <c r="E2" s="16">
        <v>350</v>
      </c>
      <c r="F2" s="20">
        <v>75</v>
      </c>
      <c r="G2" s="16">
        <v>2</v>
      </c>
      <c r="H2" s="16">
        <f aca="true" t="shared" si="0" ref="H2:H43">V2+2</f>
        <v>4</v>
      </c>
      <c r="I2" s="20" t="s">
        <v>38</v>
      </c>
      <c r="J2" s="16">
        <v>150</v>
      </c>
      <c r="K2" s="16">
        <v>25</v>
      </c>
      <c r="L2" s="16">
        <v>25</v>
      </c>
      <c r="M2" s="20">
        <v>20</v>
      </c>
      <c r="N2" s="16">
        <f aca="true" t="shared" si="1" ref="N2:N43">W2+1</f>
        <v>2</v>
      </c>
      <c r="O2" s="20">
        <v>1</v>
      </c>
      <c r="P2" s="16">
        <f aca="true" t="shared" si="2" ref="P2:P43">X2+1</f>
        <v>5</v>
      </c>
      <c r="Q2" s="16">
        <v>4</v>
      </c>
      <c r="R2" t="s">
        <v>285</v>
      </c>
      <c r="S2" t="s">
        <v>257</v>
      </c>
      <c r="T2" s="16">
        <v>1</v>
      </c>
      <c r="V2" s="16">
        <v>2</v>
      </c>
      <c r="W2" s="16">
        <v>1</v>
      </c>
      <c r="X2" s="16">
        <v>4</v>
      </c>
    </row>
    <row r="3" spans="1:24" ht="15">
      <c r="A3" t="s">
        <v>88</v>
      </c>
      <c r="B3" t="s">
        <v>36</v>
      </c>
      <c r="C3" t="s">
        <v>93</v>
      </c>
      <c r="D3" s="16">
        <v>160</v>
      </c>
      <c r="E3" s="16" t="s">
        <v>38</v>
      </c>
      <c r="F3" s="20">
        <v>0</v>
      </c>
      <c r="G3" s="16">
        <v>2</v>
      </c>
      <c r="H3" s="16">
        <f t="shared" si="0"/>
        <v>4</v>
      </c>
      <c r="I3" s="20" t="s">
        <v>38</v>
      </c>
      <c r="J3" s="16">
        <v>150</v>
      </c>
      <c r="K3" s="16">
        <v>25</v>
      </c>
      <c r="L3" s="16">
        <v>25</v>
      </c>
      <c r="M3" s="20">
        <v>20</v>
      </c>
      <c r="N3" s="16">
        <f t="shared" si="1"/>
        <v>2</v>
      </c>
      <c r="O3" s="20">
        <v>1</v>
      </c>
      <c r="P3" s="16">
        <f t="shared" si="2"/>
        <v>5</v>
      </c>
      <c r="Q3" s="16">
        <v>4</v>
      </c>
      <c r="R3" t="s">
        <v>38</v>
      </c>
      <c r="S3" t="s">
        <v>94</v>
      </c>
      <c r="T3" s="16">
        <v>2</v>
      </c>
      <c r="U3" t="s">
        <v>95</v>
      </c>
      <c r="V3" s="16">
        <v>2</v>
      </c>
      <c r="W3" s="16">
        <v>1</v>
      </c>
      <c r="X3" s="16">
        <v>4</v>
      </c>
    </row>
    <row r="4" spans="1:24" ht="15">
      <c r="A4" t="s">
        <v>88</v>
      </c>
      <c r="B4" t="s">
        <v>33</v>
      </c>
      <c r="C4" t="s">
        <v>90</v>
      </c>
      <c r="D4" s="16">
        <v>120</v>
      </c>
      <c r="E4" s="16">
        <v>750</v>
      </c>
      <c r="F4" s="20">
        <v>150</v>
      </c>
      <c r="G4" s="16">
        <v>5</v>
      </c>
      <c r="H4" s="16">
        <f t="shared" si="0"/>
        <v>7</v>
      </c>
      <c r="I4" s="20" t="s">
        <v>38</v>
      </c>
      <c r="J4" s="16">
        <v>150</v>
      </c>
      <c r="K4" s="16">
        <v>40</v>
      </c>
      <c r="L4" s="16">
        <v>40</v>
      </c>
      <c r="M4" s="20">
        <v>25</v>
      </c>
      <c r="N4" s="16">
        <f t="shared" si="1"/>
        <v>3</v>
      </c>
      <c r="O4" s="20">
        <v>4</v>
      </c>
      <c r="P4" s="16">
        <f t="shared" si="2"/>
        <v>9</v>
      </c>
      <c r="Q4" s="16">
        <v>4</v>
      </c>
      <c r="R4" t="s">
        <v>286</v>
      </c>
      <c r="S4" t="s">
        <v>257</v>
      </c>
      <c r="T4" s="16">
        <v>3</v>
      </c>
      <c r="V4" s="16">
        <v>5</v>
      </c>
      <c r="W4" s="16">
        <v>2</v>
      </c>
      <c r="X4" s="16">
        <v>8</v>
      </c>
    </row>
    <row r="5" spans="1:24" ht="15">
      <c r="A5" t="s">
        <v>88</v>
      </c>
      <c r="B5" t="s">
        <v>33</v>
      </c>
      <c r="C5" t="s">
        <v>91</v>
      </c>
      <c r="D5" s="16">
        <v>40</v>
      </c>
      <c r="E5" s="16">
        <v>1650</v>
      </c>
      <c r="F5" s="20">
        <v>250</v>
      </c>
      <c r="G5" s="16">
        <v>8</v>
      </c>
      <c r="H5" s="16">
        <f t="shared" si="0"/>
        <v>12</v>
      </c>
      <c r="I5" s="20" t="s">
        <v>38</v>
      </c>
      <c r="J5" s="16">
        <v>200</v>
      </c>
      <c r="K5" s="16">
        <v>80</v>
      </c>
      <c r="L5" s="16">
        <v>70</v>
      </c>
      <c r="M5" s="20">
        <v>40</v>
      </c>
      <c r="N5" s="16">
        <f t="shared" si="1"/>
        <v>7</v>
      </c>
      <c r="O5" s="20">
        <v>7</v>
      </c>
      <c r="P5" s="16">
        <f t="shared" si="2"/>
        <v>41</v>
      </c>
      <c r="Q5" s="16">
        <v>4</v>
      </c>
      <c r="R5" t="s">
        <v>288</v>
      </c>
      <c r="S5" t="s">
        <v>301</v>
      </c>
      <c r="T5" s="16">
        <v>4</v>
      </c>
      <c r="V5" s="16">
        <v>10</v>
      </c>
      <c r="W5" s="16">
        <v>6</v>
      </c>
      <c r="X5" s="16">
        <v>40</v>
      </c>
    </row>
    <row r="6" spans="1:24" ht="15">
      <c r="A6" t="s">
        <v>88</v>
      </c>
      <c r="B6" t="s">
        <v>33</v>
      </c>
      <c r="C6" t="s">
        <v>92</v>
      </c>
      <c r="D6" s="16">
        <v>100</v>
      </c>
      <c r="E6" s="16">
        <v>1000</v>
      </c>
      <c r="F6" s="20">
        <v>220</v>
      </c>
      <c r="G6" s="16">
        <v>4</v>
      </c>
      <c r="H6" s="16">
        <f t="shared" si="0"/>
        <v>8</v>
      </c>
      <c r="I6" s="20" t="s">
        <v>38</v>
      </c>
      <c r="J6" s="16">
        <v>175</v>
      </c>
      <c r="K6" s="16">
        <v>60</v>
      </c>
      <c r="L6" s="16">
        <v>55</v>
      </c>
      <c r="M6" s="20">
        <v>30</v>
      </c>
      <c r="N6" s="16">
        <f t="shared" si="1"/>
        <v>2</v>
      </c>
      <c r="O6" s="20">
        <v>2</v>
      </c>
      <c r="P6" s="16">
        <f t="shared" si="2"/>
        <v>13</v>
      </c>
      <c r="Q6" s="16">
        <v>4</v>
      </c>
      <c r="R6" t="s">
        <v>289</v>
      </c>
      <c r="S6" t="s">
        <v>302</v>
      </c>
      <c r="T6" s="16">
        <v>5</v>
      </c>
      <c r="U6" t="s">
        <v>53</v>
      </c>
      <c r="V6" s="16">
        <v>6</v>
      </c>
      <c r="W6" s="16">
        <v>1</v>
      </c>
      <c r="X6" s="16">
        <v>12</v>
      </c>
    </row>
    <row r="7" spans="1:24" ht="15">
      <c r="A7" t="s">
        <v>96</v>
      </c>
      <c r="B7" t="s">
        <v>33</v>
      </c>
      <c r="C7" t="s">
        <v>97</v>
      </c>
      <c r="D7" s="28">
        <v>160</v>
      </c>
      <c r="E7" s="16">
        <v>450</v>
      </c>
      <c r="F7" s="20">
        <v>125</v>
      </c>
      <c r="G7" s="16">
        <v>2</v>
      </c>
      <c r="H7" s="16">
        <f t="shared" si="0"/>
        <v>4</v>
      </c>
      <c r="I7" s="20" t="s">
        <v>38</v>
      </c>
      <c r="J7" s="16">
        <v>100</v>
      </c>
      <c r="K7" s="16">
        <v>35</v>
      </c>
      <c r="L7" s="16">
        <v>15</v>
      </c>
      <c r="M7" s="20">
        <v>15</v>
      </c>
      <c r="N7" s="16">
        <f t="shared" si="1"/>
        <v>2</v>
      </c>
      <c r="O7" s="20">
        <v>1</v>
      </c>
      <c r="P7" s="16">
        <f t="shared" si="2"/>
        <v>4</v>
      </c>
      <c r="Q7" s="16">
        <v>4</v>
      </c>
      <c r="R7" t="s">
        <v>290</v>
      </c>
      <c r="S7" t="s">
        <v>303</v>
      </c>
      <c r="T7" s="16">
        <v>6</v>
      </c>
      <c r="V7" s="16">
        <v>2</v>
      </c>
      <c r="W7" s="16">
        <v>1</v>
      </c>
      <c r="X7" s="16">
        <v>3</v>
      </c>
    </row>
    <row r="8" spans="1:24" ht="15">
      <c r="A8" t="s">
        <v>96</v>
      </c>
      <c r="B8" t="s">
        <v>33</v>
      </c>
      <c r="C8" t="s">
        <v>98</v>
      </c>
      <c r="D8" s="16">
        <v>160</v>
      </c>
      <c r="E8" s="16">
        <v>300</v>
      </c>
      <c r="F8" s="20">
        <v>100</v>
      </c>
      <c r="G8" s="16">
        <v>2</v>
      </c>
      <c r="H8" s="16">
        <f t="shared" si="0"/>
        <v>4</v>
      </c>
      <c r="I8" s="20" t="s">
        <v>38</v>
      </c>
      <c r="J8" s="16">
        <v>100</v>
      </c>
      <c r="K8" s="16">
        <v>30</v>
      </c>
      <c r="L8" s="16">
        <v>10</v>
      </c>
      <c r="M8" s="20">
        <v>15</v>
      </c>
      <c r="N8" s="16">
        <f t="shared" si="1"/>
        <v>2</v>
      </c>
      <c r="O8" s="20">
        <v>1</v>
      </c>
      <c r="P8" s="16">
        <f t="shared" si="2"/>
        <v>5</v>
      </c>
      <c r="Q8" s="16">
        <v>4</v>
      </c>
      <c r="R8" t="s">
        <v>285</v>
      </c>
      <c r="S8" t="s">
        <v>303</v>
      </c>
      <c r="T8" s="16">
        <v>7</v>
      </c>
      <c r="U8" t="s">
        <v>99</v>
      </c>
      <c r="V8" s="16">
        <v>2</v>
      </c>
      <c r="W8" s="16">
        <v>1</v>
      </c>
      <c r="X8" s="16">
        <v>4</v>
      </c>
    </row>
    <row r="9" spans="1:24" ht="15">
      <c r="A9" t="s">
        <v>96</v>
      </c>
      <c r="B9" t="s">
        <v>33</v>
      </c>
      <c r="C9" t="s">
        <v>100</v>
      </c>
      <c r="D9" s="16">
        <v>120</v>
      </c>
      <c r="E9" s="16">
        <v>700</v>
      </c>
      <c r="F9" s="20">
        <v>150</v>
      </c>
      <c r="G9" s="16">
        <v>6</v>
      </c>
      <c r="H9" s="16">
        <f t="shared" si="0"/>
        <v>8</v>
      </c>
      <c r="I9" s="20" t="s">
        <v>38</v>
      </c>
      <c r="J9" s="16">
        <v>100</v>
      </c>
      <c r="K9" s="16">
        <v>50</v>
      </c>
      <c r="L9" s="16">
        <v>20</v>
      </c>
      <c r="M9" s="20">
        <v>15</v>
      </c>
      <c r="N9" s="16">
        <f t="shared" si="1"/>
        <v>3</v>
      </c>
      <c r="O9" s="20">
        <v>4</v>
      </c>
      <c r="P9" s="16">
        <f t="shared" si="2"/>
        <v>9</v>
      </c>
      <c r="Q9" s="16">
        <v>4</v>
      </c>
      <c r="R9" t="s">
        <v>291</v>
      </c>
      <c r="S9" t="s">
        <v>304</v>
      </c>
      <c r="T9" s="16">
        <v>8</v>
      </c>
      <c r="V9" s="16">
        <v>6</v>
      </c>
      <c r="W9" s="16">
        <v>2</v>
      </c>
      <c r="X9" s="16">
        <v>8</v>
      </c>
    </row>
    <row r="10" spans="1:24" ht="15">
      <c r="A10" t="s">
        <v>101</v>
      </c>
      <c r="B10" t="s">
        <v>33</v>
      </c>
      <c r="C10" s="26" t="s">
        <v>102</v>
      </c>
      <c r="D10" s="16">
        <v>40</v>
      </c>
      <c r="E10" s="16">
        <v>700</v>
      </c>
      <c r="F10" s="20">
        <v>150</v>
      </c>
      <c r="G10" s="16">
        <v>2</v>
      </c>
      <c r="H10" s="16">
        <f t="shared" si="0"/>
        <v>4</v>
      </c>
      <c r="I10" s="20" t="s">
        <v>38</v>
      </c>
      <c r="J10" s="16">
        <v>50</v>
      </c>
      <c r="K10" s="16">
        <v>15</v>
      </c>
      <c r="L10" s="16">
        <v>15</v>
      </c>
      <c r="M10" s="20">
        <v>10</v>
      </c>
      <c r="N10" s="16">
        <f t="shared" si="1"/>
        <v>3</v>
      </c>
      <c r="O10" s="20">
        <v>2</v>
      </c>
      <c r="P10" s="16">
        <f t="shared" si="2"/>
        <v>6</v>
      </c>
      <c r="Q10" s="16">
        <v>4</v>
      </c>
      <c r="R10" t="s">
        <v>292</v>
      </c>
      <c r="S10" t="s">
        <v>38</v>
      </c>
      <c r="T10" s="16">
        <v>9</v>
      </c>
      <c r="V10" s="16">
        <v>2</v>
      </c>
      <c r="W10" s="16">
        <v>2</v>
      </c>
      <c r="X10" s="16">
        <v>5</v>
      </c>
    </row>
    <row r="11" spans="1:24" ht="15">
      <c r="A11" t="s">
        <v>101</v>
      </c>
      <c r="B11" t="s">
        <v>33</v>
      </c>
      <c r="C11" s="26" t="s">
        <v>103</v>
      </c>
      <c r="D11" s="16">
        <v>60</v>
      </c>
      <c r="E11" s="16">
        <v>800</v>
      </c>
      <c r="F11" s="20">
        <v>275</v>
      </c>
      <c r="G11" s="16">
        <v>14</v>
      </c>
      <c r="H11" s="16">
        <f t="shared" si="0"/>
        <v>22</v>
      </c>
      <c r="I11" s="20" t="s">
        <v>38</v>
      </c>
      <c r="J11" s="16">
        <v>50</v>
      </c>
      <c r="K11" s="16">
        <v>40</v>
      </c>
      <c r="L11" s="16">
        <v>60</v>
      </c>
      <c r="M11" s="20">
        <v>2</v>
      </c>
      <c r="N11" s="16">
        <f t="shared" si="1"/>
        <v>9</v>
      </c>
      <c r="O11" s="20">
        <v>3</v>
      </c>
      <c r="P11" s="16">
        <f t="shared" si="2"/>
        <v>13</v>
      </c>
      <c r="Q11" s="16">
        <v>5</v>
      </c>
      <c r="R11" t="s">
        <v>293</v>
      </c>
      <c r="S11" s="26" t="s">
        <v>308</v>
      </c>
      <c r="T11" s="16">
        <v>10</v>
      </c>
      <c r="V11" s="16">
        <v>20</v>
      </c>
      <c r="W11" s="16">
        <v>8</v>
      </c>
      <c r="X11" s="16">
        <v>12</v>
      </c>
    </row>
    <row r="12" spans="1:24" ht="15">
      <c r="A12" t="s">
        <v>104</v>
      </c>
      <c r="B12" t="s">
        <v>33</v>
      </c>
      <c r="C12" t="s">
        <v>105</v>
      </c>
      <c r="D12" s="16">
        <v>80</v>
      </c>
      <c r="E12" s="16">
        <v>750</v>
      </c>
      <c r="F12" s="20">
        <v>200</v>
      </c>
      <c r="G12" s="16">
        <v>6</v>
      </c>
      <c r="H12" s="16">
        <f t="shared" si="0"/>
        <v>12</v>
      </c>
      <c r="I12" s="20" t="s">
        <v>38</v>
      </c>
      <c r="J12" s="16">
        <v>150</v>
      </c>
      <c r="K12" s="16">
        <v>60</v>
      </c>
      <c r="L12" s="16">
        <v>30</v>
      </c>
      <c r="M12" s="20">
        <v>25</v>
      </c>
      <c r="N12" s="16">
        <f t="shared" si="1"/>
        <v>3</v>
      </c>
      <c r="O12" s="20">
        <v>4</v>
      </c>
      <c r="P12" s="16">
        <f t="shared" si="2"/>
        <v>11</v>
      </c>
      <c r="Q12" s="16">
        <v>10</v>
      </c>
      <c r="R12" t="s">
        <v>294</v>
      </c>
      <c r="S12" t="s">
        <v>106</v>
      </c>
      <c r="T12" s="16">
        <v>11</v>
      </c>
      <c r="U12" t="s">
        <v>107</v>
      </c>
      <c r="V12" s="16">
        <v>10</v>
      </c>
      <c r="W12" s="16">
        <v>2</v>
      </c>
      <c r="X12" s="16">
        <v>10</v>
      </c>
    </row>
    <row r="13" spans="1:24" ht="15">
      <c r="A13" t="s">
        <v>104</v>
      </c>
      <c r="B13" t="s">
        <v>108</v>
      </c>
      <c r="C13" t="s">
        <v>105</v>
      </c>
      <c r="D13" s="16">
        <v>80</v>
      </c>
      <c r="E13" s="16">
        <v>650</v>
      </c>
      <c r="F13" s="20">
        <v>175</v>
      </c>
      <c r="G13" s="16">
        <v>7</v>
      </c>
      <c r="H13" s="16">
        <f t="shared" si="0"/>
        <v>13</v>
      </c>
      <c r="I13" s="20" t="s">
        <v>38</v>
      </c>
      <c r="J13" s="16">
        <v>150</v>
      </c>
      <c r="K13" s="16">
        <v>65</v>
      </c>
      <c r="L13" s="16">
        <v>35</v>
      </c>
      <c r="M13" s="20">
        <v>25</v>
      </c>
      <c r="N13" s="16">
        <f t="shared" si="1"/>
        <v>4</v>
      </c>
      <c r="O13" s="20">
        <v>4</v>
      </c>
      <c r="P13" s="16">
        <f t="shared" si="2"/>
        <v>13</v>
      </c>
      <c r="Q13" s="16">
        <v>10</v>
      </c>
      <c r="R13" t="s">
        <v>294</v>
      </c>
      <c r="S13" t="s">
        <v>106</v>
      </c>
      <c r="T13" s="16">
        <v>12</v>
      </c>
      <c r="U13" t="s">
        <v>107</v>
      </c>
      <c r="V13" s="16">
        <v>11</v>
      </c>
      <c r="W13" s="16">
        <v>3</v>
      </c>
      <c r="X13" s="16">
        <v>12</v>
      </c>
    </row>
    <row r="14" spans="1:24" ht="15">
      <c r="A14" t="s">
        <v>88</v>
      </c>
      <c r="B14" t="s">
        <v>113</v>
      </c>
      <c r="C14" t="s">
        <v>89</v>
      </c>
      <c r="D14" s="16">
        <v>160</v>
      </c>
      <c r="E14" s="16">
        <v>300</v>
      </c>
      <c r="F14" s="20">
        <v>70</v>
      </c>
      <c r="G14" s="16">
        <v>3</v>
      </c>
      <c r="H14" s="16">
        <f t="shared" si="0"/>
        <v>5</v>
      </c>
      <c r="I14" s="20" t="s">
        <v>38</v>
      </c>
      <c r="J14" s="16">
        <v>150</v>
      </c>
      <c r="K14" s="16">
        <v>30</v>
      </c>
      <c r="L14" s="16">
        <v>30</v>
      </c>
      <c r="M14" s="20">
        <v>20</v>
      </c>
      <c r="N14" s="16">
        <f t="shared" si="1"/>
        <v>3</v>
      </c>
      <c r="O14" s="20">
        <v>1</v>
      </c>
      <c r="P14" s="16">
        <f t="shared" si="2"/>
        <v>5</v>
      </c>
      <c r="Q14" s="16">
        <v>4</v>
      </c>
      <c r="R14" t="s">
        <v>285</v>
      </c>
      <c r="S14" t="s">
        <v>257</v>
      </c>
      <c r="T14" s="16">
        <v>13</v>
      </c>
      <c r="V14" s="16">
        <v>3</v>
      </c>
      <c r="W14" s="16">
        <v>2</v>
      </c>
      <c r="X14" s="16">
        <v>4</v>
      </c>
    </row>
    <row r="15" spans="1:24" ht="15">
      <c r="A15" t="s">
        <v>88</v>
      </c>
      <c r="B15" t="s">
        <v>58</v>
      </c>
      <c r="C15" t="s">
        <v>89</v>
      </c>
      <c r="D15" s="16">
        <v>160</v>
      </c>
      <c r="E15" s="16">
        <v>400</v>
      </c>
      <c r="F15" s="20">
        <v>100</v>
      </c>
      <c r="G15" s="16">
        <v>2</v>
      </c>
      <c r="H15" s="16">
        <f t="shared" si="0"/>
        <v>4</v>
      </c>
      <c r="I15" s="20" t="s">
        <v>38</v>
      </c>
      <c r="J15" s="16">
        <v>150</v>
      </c>
      <c r="K15" s="16">
        <v>25</v>
      </c>
      <c r="L15" s="16">
        <v>25</v>
      </c>
      <c r="M15" s="20">
        <v>20</v>
      </c>
      <c r="N15" s="16">
        <f t="shared" si="1"/>
        <v>2</v>
      </c>
      <c r="O15" s="20">
        <v>1</v>
      </c>
      <c r="P15" s="16">
        <f t="shared" si="2"/>
        <v>5</v>
      </c>
      <c r="Q15" s="16">
        <v>4</v>
      </c>
      <c r="R15" t="s">
        <v>285</v>
      </c>
      <c r="S15" t="s">
        <v>257</v>
      </c>
      <c r="T15" s="16">
        <v>14</v>
      </c>
      <c r="U15" t="s">
        <v>114</v>
      </c>
      <c r="V15" s="16">
        <v>2</v>
      </c>
      <c r="W15" s="16">
        <v>1</v>
      </c>
      <c r="X15" s="16">
        <v>4</v>
      </c>
    </row>
    <row r="16" spans="1:24" ht="15">
      <c r="A16" t="s">
        <v>88</v>
      </c>
      <c r="B16" s="23" t="s">
        <v>60</v>
      </c>
      <c r="C16" t="s">
        <v>89</v>
      </c>
      <c r="D16" s="16">
        <v>200</v>
      </c>
      <c r="E16" s="16">
        <v>350</v>
      </c>
      <c r="F16" s="20">
        <v>100</v>
      </c>
      <c r="G16" s="16">
        <v>1</v>
      </c>
      <c r="H16" s="16">
        <f t="shared" si="0"/>
        <v>3</v>
      </c>
      <c r="I16" s="20" t="s">
        <v>38</v>
      </c>
      <c r="J16" s="16">
        <v>150</v>
      </c>
      <c r="K16" s="16">
        <v>20</v>
      </c>
      <c r="L16" s="16">
        <v>10</v>
      </c>
      <c r="M16" s="20">
        <v>20</v>
      </c>
      <c r="N16" s="16">
        <f t="shared" si="1"/>
        <v>2</v>
      </c>
      <c r="O16" s="20">
        <v>1</v>
      </c>
      <c r="P16" s="16">
        <f t="shared" si="2"/>
        <v>6</v>
      </c>
      <c r="Q16" s="16">
        <v>4</v>
      </c>
      <c r="R16" t="s">
        <v>285</v>
      </c>
      <c r="S16" t="s">
        <v>257</v>
      </c>
      <c r="T16" s="16">
        <v>15</v>
      </c>
      <c r="U16" t="s">
        <v>115</v>
      </c>
      <c r="V16" s="16">
        <v>1</v>
      </c>
      <c r="W16" s="16">
        <v>1</v>
      </c>
      <c r="X16" s="16">
        <v>5</v>
      </c>
    </row>
    <row r="17" spans="1:24" ht="15">
      <c r="A17" t="s">
        <v>88</v>
      </c>
      <c r="B17" t="s">
        <v>62</v>
      </c>
      <c r="C17" t="s">
        <v>89</v>
      </c>
      <c r="D17" s="16">
        <v>160</v>
      </c>
      <c r="E17" s="16">
        <v>300</v>
      </c>
      <c r="F17" s="20">
        <v>55</v>
      </c>
      <c r="G17" s="16">
        <v>3</v>
      </c>
      <c r="H17" s="16">
        <f t="shared" si="0"/>
        <v>5</v>
      </c>
      <c r="I17" s="20" t="s">
        <v>38</v>
      </c>
      <c r="J17" s="16">
        <v>150</v>
      </c>
      <c r="K17" s="16">
        <v>30</v>
      </c>
      <c r="L17" s="16">
        <v>35</v>
      </c>
      <c r="M17" s="20">
        <v>20</v>
      </c>
      <c r="N17" s="16">
        <f t="shared" si="1"/>
        <v>3</v>
      </c>
      <c r="O17" s="20">
        <v>1</v>
      </c>
      <c r="P17" s="16">
        <f t="shared" si="2"/>
        <v>5</v>
      </c>
      <c r="Q17" s="16">
        <v>4</v>
      </c>
      <c r="R17" t="s">
        <v>285</v>
      </c>
      <c r="S17" t="s">
        <v>257</v>
      </c>
      <c r="T17" s="16">
        <v>16</v>
      </c>
      <c r="V17" s="16">
        <v>3</v>
      </c>
      <c r="W17" s="16">
        <v>2</v>
      </c>
      <c r="X17" s="16">
        <v>4</v>
      </c>
    </row>
    <row r="18" spans="1:24" ht="15">
      <c r="A18" t="s">
        <v>88</v>
      </c>
      <c r="B18" t="s">
        <v>113</v>
      </c>
      <c r="C18" t="s">
        <v>90</v>
      </c>
      <c r="D18" s="16">
        <v>120</v>
      </c>
      <c r="E18" s="16">
        <v>600</v>
      </c>
      <c r="F18" s="20">
        <v>125</v>
      </c>
      <c r="G18" s="16">
        <v>6</v>
      </c>
      <c r="H18" s="16">
        <f t="shared" si="0"/>
        <v>8</v>
      </c>
      <c r="I18" s="20" t="s">
        <v>38</v>
      </c>
      <c r="J18" s="16">
        <v>150</v>
      </c>
      <c r="K18" s="16">
        <v>50</v>
      </c>
      <c r="L18" s="16">
        <v>50</v>
      </c>
      <c r="M18" s="20">
        <v>25</v>
      </c>
      <c r="N18" s="16">
        <f t="shared" si="1"/>
        <v>4</v>
      </c>
      <c r="O18" s="20">
        <v>4</v>
      </c>
      <c r="P18" s="16">
        <f t="shared" si="2"/>
        <v>9</v>
      </c>
      <c r="Q18" s="16">
        <v>4</v>
      </c>
      <c r="R18" t="s">
        <v>286</v>
      </c>
      <c r="S18" t="s">
        <v>257</v>
      </c>
      <c r="T18" s="16">
        <v>17</v>
      </c>
      <c r="V18" s="16">
        <v>6</v>
      </c>
      <c r="W18" s="16">
        <v>3</v>
      </c>
      <c r="X18" s="16">
        <v>8</v>
      </c>
    </row>
    <row r="19" spans="1:24" ht="15">
      <c r="A19" t="s">
        <v>88</v>
      </c>
      <c r="B19" t="s">
        <v>58</v>
      </c>
      <c r="C19" t="s">
        <v>90</v>
      </c>
      <c r="D19" s="16">
        <v>120</v>
      </c>
      <c r="E19" s="16">
        <v>750</v>
      </c>
      <c r="F19" s="20">
        <v>200</v>
      </c>
      <c r="G19" s="16">
        <v>5</v>
      </c>
      <c r="H19" s="16">
        <f t="shared" si="0"/>
        <v>7</v>
      </c>
      <c r="I19" s="20" t="s">
        <v>38</v>
      </c>
      <c r="J19" s="16">
        <v>150</v>
      </c>
      <c r="K19" s="16">
        <v>40</v>
      </c>
      <c r="L19" s="16">
        <v>40</v>
      </c>
      <c r="M19" s="20">
        <v>25</v>
      </c>
      <c r="N19" s="16">
        <f t="shared" si="1"/>
        <v>3</v>
      </c>
      <c r="O19" s="20">
        <v>4</v>
      </c>
      <c r="P19" s="16">
        <f t="shared" si="2"/>
        <v>9</v>
      </c>
      <c r="Q19" s="16">
        <v>4</v>
      </c>
      <c r="R19" t="s">
        <v>286</v>
      </c>
      <c r="S19" t="s">
        <v>257</v>
      </c>
      <c r="T19" s="16">
        <v>18</v>
      </c>
      <c r="U19" t="s">
        <v>117</v>
      </c>
      <c r="V19" s="16">
        <v>5</v>
      </c>
      <c r="W19" s="16">
        <v>2</v>
      </c>
      <c r="X19" s="16">
        <v>8</v>
      </c>
    </row>
    <row r="20" spans="1:24" ht="15">
      <c r="A20" t="s">
        <v>88</v>
      </c>
      <c r="B20" s="23" t="s">
        <v>60</v>
      </c>
      <c r="C20" t="s">
        <v>116</v>
      </c>
      <c r="D20" s="16">
        <v>80</v>
      </c>
      <c r="E20" s="16">
        <v>800</v>
      </c>
      <c r="F20" s="20">
        <v>150</v>
      </c>
      <c r="G20" s="16">
        <v>5</v>
      </c>
      <c r="H20" s="16">
        <f t="shared" si="0"/>
        <v>7</v>
      </c>
      <c r="I20" s="20" t="s">
        <v>38</v>
      </c>
      <c r="J20" s="16">
        <v>150</v>
      </c>
      <c r="K20" s="16">
        <v>45</v>
      </c>
      <c r="L20" s="16">
        <v>50</v>
      </c>
      <c r="M20" s="20">
        <v>25</v>
      </c>
      <c r="N20" s="16">
        <f t="shared" si="1"/>
        <v>3</v>
      </c>
      <c r="O20" s="20">
        <v>4</v>
      </c>
      <c r="P20" s="16">
        <f t="shared" si="2"/>
        <v>9</v>
      </c>
      <c r="Q20" s="16">
        <v>4</v>
      </c>
      <c r="R20" t="s">
        <v>286</v>
      </c>
      <c r="S20" t="s">
        <v>257</v>
      </c>
      <c r="T20" s="16">
        <v>19</v>
      </c>
      <c r="V20" s="16">
        <v>5</v>
      </c>
      <c r="W20" s="16">
        <v>2</v>
      </c>
      <c r="X20" s="16">
        <v>8</v>
      </c>
    </row>
    <row r="21" spans="1:24" ht="15">
      <c r="A21" t="s">
        <v>88</v>
      </c>
      <c r="B21" t="s">
        <v>113</v>
      </c>
      <c r="C21" t="s">
        <v>91</v>
      </c>
      <c r="D21" s="16">
        <v>40</v>
      </c>
      <c r="E21" s="16">
        <v>1550</v>
      </c>
      <c r="F21" s="20">
        <v>200</v>
      </c>
      <c r="G21" s="16">
        <v>10</v>
      </c>
      <c r="H21" s="16">
        <f t="shared" si="0"/>
        <v>17</v>
      </c>
      <c r="I21" s="20" t="s">
        <v>38</v>
      </c>
      <c r="J21" s="16">
        <v>200</v>
      </c>
      <c r="K21" s="16">
        <v>90</v>
      </c>
      <c r="L21" s="16">
        <v>80</v>
      </c>
      <c r="M21" s="20">
        <v>40</v>
      </c>
      <c r="N21" s="16">
        <f t="shared" si="1"/>
        <v>9</v>
      </c>
      <c r="O21" s="20">
        <v>7</v>
      </c>
      <c r="P21" s="16">
        <f t="shared" si="2"/>
        <v>41</v>
      </c>
      <c r="Q21" s="16">
        <v>4</v>
      </c>
      <c r="R21" t="s">
        <v>288</v>
      </c>
      <c r="S21" t="s">
        <v>301</v>
      </c>
      <c r="T21" s="16">
        <v>20</v>
      </c>
      <c r="V21" s="16">
        <v>15</v>
      </c>
      <c r="W21" s="16">
        <v>8</v>
      </c>
      <c r="X21" s="16">
        <v>40</v>
      </c>
    </row>
    <row r="22" spans="1:24" ht="15">
      <c r="A22" t="s">
        <v>88</v>
      </c>
      <c r="B22" t="s">
        <v>113</v>
      </c>
      <c r="C22" t="s">
        <v>92</v>
      </c>
      <c r="D22" s="16">
        <v>100</v>
      </c>
      <c r="E22" s="16">
        <v>950</v>
      </c>
      <c r="F22" s="20">
        <v>200</v>
      </c>
      <c r="G22" s="16">
        <v>4</v>
      </c>
      <c r="H22" s="16">
        <f t="shared" si="0"/>
        <v>8</v>
      </c>
      <c r="I22" s="20" t="s">
        <v>38</v>
      </c>
      <c r="J22" s="16">
        <v>175</v>
      </c>
      <c r="K22" s="16">
        <v>70</v>
      </c>
      <c r="L22" s="16">
        <v>60</v>
      </c>
      <c r="M22" s="20">
        <v>30</v>
      </c>
      <c r="N22" s="16">
        <f t="shared" si="1"/>
        <v>2</v>
      </c>
      <c r="O22" s="20">
        <v>2</v>
      </c>
      <c r="P22" s="16">
        <f t="shared" si="2"/>
        <v>13</v>
      </c>
      <c r="Q22" s="16">
        <v>4</v>
      </c>
      <c r="R22" t="s">
        <v>289</v>
      </c>
      <c r="S22" t="s">
        <v>302</v>
      </c>
      <c r="T22" s="16">
        <v>21</v>
      </c>
      <c r="U22" t="s">
        <v>53</v>
      </c>
      <c r="V22" s="16">
        <v>6</v>
      </c>
      <c r="W22" s="16">
        <v>1</v>
      </c>
      <c r="X22" s="16">
        <v>12</v>
      </c>
    </row>
    <row r="23" spans="1:24" ht="15">
      <c r="A23" t="s">
        <v>88</v>
      </c>
      <c r="B23" s="23" t="s">
        <v>60</v>
      </c>
      <c r="C23" t="s">
        <v>92</v>
      </c>
      <c r="D23" s="16">
        <v>100</v>
      </c>
      <c r="E23" s="16">
        <v>1000</v>
      </c>
      <c r="F23" s="20">
        <v>220</v>
      </c>
      <c r="G23" s="16">
        <v>4</v>
      </c>
      <c r="H23" s="16">
        <f t="shared" si="0"/>
        <v>8</v>
      </c>
      <c r="I23" s="20" t="s">
        <v>38</v>
      </c>
      <c r="J23" s="16">
        <v>175</v>
      </c>
      <c r="K23" s="16">
        <v>65</v>
      </c>
      <c r="L23" s="16">
        <v>60</v>
      </c>
      <c r="M23" s="20">
        <v>30</v>
      </c>
      <c r="N23" s="16">
        <f t="shared" si="1"/>
        <v>2</v>
      </c>
      <c r="O23" s="20">
        <v>2</v>
      </c>
      <c r="P23" s="16">
        <f t="shared" si="2"/>
        <v>13</v>
      </c>
      <c r="Q23" s="16">
        <v>4</v>
      </c>
      <c r="R23" t="s">
        <v>346</v>
      </c>
      <c r="S23" t="s">
        <v>302</v>
      </c>
      <c r="T23" s="16">
        <v>23</v>
      </c>
      <c r="U23" t="s">
        <v>115</v>
      </c>
      <c r="V23" s="16">
        <v>6</v>
      </c>
      <c r="W23" s="16">
        <v>1</v>
      </c>
      <c r="X23" s="16">
        <v>12</v>
      </c>
    </row>
    <row r="24" spans="1:24" ht="15">
      <c r="A24" t="s">
        <v>88</v>
      </c>
      <c r="B24" t="s">
        <v>78</v>
      </c>
      <c r="C24" t="s">
        <v>92</v>
      </c>
      <c r="D24" s="16">
        <v>100</v>
      </c>
      <c r="E24" s="16">
        <v>950</v>
      </c>
      <c r="F24" s="20">
        <v>200</v>
      </c>
      <c r="G24" s="16">
        <v>4</v>
      </c>
      <c r="H24" s="16">
        <f t="shared" si="0"/>
        <v>8</v>
      </c>
      <c r="I24" s="20" t="s">
        <v>38</v>
      </c>
      <c r="J24" s="16">
        <v>175</v>
      </c>
      <c r="K24" s="16">
        <v>65</v>
      </c>
      <c r="L24" s="16">
        <v>60</v>
      </c>
      <c r="M24" s="20">
        <v>30</v>
      </c>
      <c r="N24" s="16">
        <f t="shared" si="1"/>
        <v>2</v>
      </c>
      <c r="O24" s="20">
        <v>2</v>
      </c>
      <c r="P24" s="16">
        <f t="shared" si="2"/>
        <v>14</v>
      </c>
      <c r="Q24" s="16">
        <v>4</v>
      </c>
      <c r="R24" t="s">
        <v>289</v>
      </c>
      <c r="S24" t="s">
        <v>302</v>
      </c>
      <c r="T24" s="16">
        <v>24</v>
      </c>
      <c r="U24" t="s">
        <v>53</v>
      </c>
      <c r="V24" s="16">
        <v>6</v>
      </c>
      <c r="W24" s="16">
        <v>1</v>
      </c>
      <c r="X24" s="16">
        <v>13</v>
      </c>
    </row>
    <row r="25" spans="1:24" ht="15">
      <c r="A25" t="s">
        <v>96</v>
      </c>
      <c r="B25" t="s">
        <v>58</v>
      </c>
      <c r="C25" t="s">
        <v>98</v>
      </c>
      <c r="D25" s="16">
        <v>160</v>
      </c>
      <c r="E25" s="16">
        <v>300</v>
      </c>
      <c r="F25" s="20">
        <v>100</v>
      </c>
      <c r="G25" s="16">
        <v>2</v>
      </c>
      <c r="H25" s="16">
        <f t="shared" si="0"/>
        <v>4</v>
      </c>
      <c r="I25" s="20" t="s">
        <v>38</v>
      </c>
      <c r="J25" s="16">
        <v>100</v>
      </c>
      <c r="K25" s="16">
        <v>30</v>
      </c>
      <c r="L25" s="16">
        <v>10</v>
      </c>
      <c r="M25" s="20">
        <v>15</v>
      </c>
      <c r="N25" s="16">
        <f t="shared" si="1"/>
        <v>2</v>
      </c>
      <c r="O25" s="20">
        <v>1</v>
      </c>
      <c r="P25" s="16">
        <f t="shared" si="2"/>
        <v>5</v>
      </c>
      <c r="Q25" s="16">
        <v>4</v>
      </c>
      <c r="R25" t="s">
        <v>285</v>
      </c>
      <c r="S25" t="s">
        <v>306</v>
      </c>
      <c r="T25" s="16">
        <v>25</v>
      </c>
      <c r="U25" t="s">
        <v>120</v>
      </c>
      <c r="V25" s="16">
        <v>2</v>
      </c>
      <c r="W25" s="16">
        <v>1</v>
      </c>
      <c r="X25" s="16">
        <v>4</v>
      </c>
    </row>
    <row r="26" spans="1:24" ht="15">
      <c r="A26" t="s">
        <v>96</v>
      </c>
      <c r="B26" t="s">
        <v>62</v>
      </c>
      <c r="C26" t="s">
        <v>98</v>
      </c>
      <c r="D26" s="16">
        <v>160</v>
      </c>
      <c r="E26" s="16">
        <v>250</v>
      </c>
      <c r="F26" s="20">
        <v>75</v>
      </c>
      <c r="G26" s="16">
        <v>3</v>
      </c>
      <c r="H26" s="16">
        <f t="shared" si="0"/>
        <v>5</v>
      </c>
      <c r="I26" s="20" t="s">
        <v>38</v>
      </c>
      <c r="J26" s="16">
        <v>100</v>
      </c>
      <c r="K26" s="16">
        <v>35</v>
      </c>
      <c r="L26" s="16">
        <v>15</v>
      </c>
      <c r="M26" s="20">
        <v>15</v>
      </c>
      <c r="N26" s="16">
        <f t="shared" si="1"/>
        <v>3</v>
      </c>
      <c r="O26" s="20">
        <v>1</v>
      </c>
      <c r="P26" s="16">
        <f t="shared" si="2"/>
        <v>5</v>
      </c>
      <c r="Q26" s="16">
        <v>4</v>
      </c>
      <c r="R26" t="s">
        <v>285</v>
      </c>
      <c r="S26" t="s">
        <v>303</v>
      </c>
      <c r="T26" s="16">
        <v>26</v>
      </c>
      <c r="U26" t="s">
        <v>99</v>
      </c>
      <c r="V26" s="16">
        <v>3</v>
      </c>
      <c r="W26" s="16">
        <v>2</v>
      </c>
      <c r="X26" s="16">
        <v>4</v>
      </c>
    </row>
    <row r="27" spans="1:24" ht="15">
      <c r="A27" t="s">
        <v>96</v>
      </c>
      <c r="B27" s="23" t="s">
        <v>60</v>
      </c>
      <c r="C27" t="s">
        <v>98</v>
      </c>
      <c r="D27" s="16">
        <v>200</v>
      </c>
      <c r="E27" s="16">
        <v>300</v>
      </c>
      <c r="F27" s="20">
        <v>100</v>
      </c>
      <c r="G27" s="16">
        <v>1</v>
      </c>
      <c r="H27" s="16">
        <f t="shared" si="0"/>
        <v>3</v>
      </c>
      <c r="I27" s="20" t="s">
        <v>38</v>
      </c>
      <c r="J27" s="16">
        <v>100</v>
      </c>
      <c r="K27" s="16">
        <v>10</v>
      </c>
      <c r="L27" s="16">
        <v>5</v>
      </c>
      <c r="M27" s="20">
        <v>15</v>
      </c>
      <c r="N27" s="16">
        <f t="shared" si="1"/>
        <v>2</v>
      </c>
      <c r="O27" s="20">
        <v>1</v>
      </c>
      <c r="P27" s="16">
        <f t="shared" si="2"/>
        <v>6</v>
      </c>
      <c r="Q27" s="16">
        <v>4</v>
      </c>
      <c r="R27" t="s">
        <v>285</v>
      </c>
      <c r="S27" t="s">
        <v>303</v>
      </c>
      <c r="T27" s="16">
        <v>27</v>
      </c>
      <c r="U27" t="s">
        <v>121</v>
      </c>
      <c r="V27" s="16">
        <v>1</v>
      </c>
      <c r="W27" s="16">
        <v>1</v>
      </c>
      <c r="X27" s="16">
        <v>5</v>
      </c>
    </row>
    <row r="28" spans="1:24" ht="15">
      <c r="A28" t="s">
        <v>96</v>
      </c>
      <c r="B28" t="s">
        <v>58</v>
      </c>
      <c r="C28" t="s">
        <v>100</v>
      </c>
      <c r="D28" s="16">
        <v>120</v>
      </c>
      <c r="E28" s="16">
        <v>700</v>
      </c>
      <c r="F28" s="20">
        <v>200</v>
      </c>
      <c r="G28" s="16">
        <v>6</v>
      </c>
      <c r="H28" s="16">
        <f t="shared" si="0"/>
        <v>8</v>
      </c>
      <c r="I28" s="20" t="s">
        <v>38</v>
      </c>
      <c r="J28" s="16">
        <v>100</v>
      </c>
      <c r="K28" s="16">
        <v>50</v>
      </c>
      <c r="L28" s="16">
        <v>20</v>
      </c>
      <c r="M28" s="20">
        <v>15</v>
      </c>
      <c r="N28" s="16">
        <f t="shared" si="1"/>
        <v>3</v>
      </c>
      <c r="O28" s="20">
        <v>4</v>
      </c>
      <c r="P28" s="16">
        <f t="shared" si="2"/>
        <v>9</v>
      </c>
      <c r="Q28" s="16">
        <v>4</v>
      </c>
      <c r="R28" t="s">
        <v>291</v>
      </c>
      <c r="S28" t="s">
        <v>307</v>
      </c>
      <c r="T28" s="16">
        <v>28</v>
      </c>
      <c r="U28" t="s">
        <v>122</v>
      </c>
      <c r="V28" s="16">
        <v>6</v>
      </c>
      <c r="W28" s="16">
        <v>2</v>
      </c>
      <c r="X28" s="16">
        <v>8</v>
      </c>
    </row>
    <row r="29" spans="1:24" ht="15">
      <c r="A29" t="s">
        <v>96</v>
      </c>
      <c r="B29" s="23" t="s">
        <v>60</v>
      </c>
      <c r="C29" t="s">
        <v>123</v>
      </c>
      <c r="D29" s="16">
        <v>120</v>
      </c>
      <c r="E29" s="16">
        <v>750</v>
      </c>
      <c r="F29" s="20">
        <v>250</v>
      </c>
      <c r="G29" s="16">
        <v>4</v>
      </c>
      <c r="H29" s="16">
        <f t="shared" si="0"/>
        <v>8</v>
      </c>
      <c r="I29" s="20" t="s">
        <v>38</v>
      </c>
      <c r="J29" s="16">
        <v>100</v>
      </c>
      <c r="K29" s="16">
        <v>60</v>
      </c>
      <c r="L29" s="16">
        <v>30</v>
      </c>
      <c r="M29" s="20">
        <v>15</v>
      </c>
      <c r="N29" s="16">
        <f t="shared" si="1"/>
        <v>3</v>
      </c>
      <c r="O29" s="20">
        <v>2</v>
      </c>
      <c r="P29" s="16">
        <f t="shared" si="2"/>
        <v>13</v>
      </c>
      <c r="Q29" s="16">
        <v>4</v>
      </c>
      <c r="R29" t="s">
        <v>297</v>
      </c>
      <c r="S29" t="s">
        <v>124</v>
      </c>
      <c r="T29" s="16">
        <v>29</v>
      </c>
      <c r="U29" t="s">
        <v>115</v>
      </c>
      <c r="V29" s="16">
        <v>6</v>
      </c>
      <c r="W29" s="16">
        <v>2</v>
      </c>
      <c r="X29" s="16">
        <v>12</v>
      </c>
    </row>
    <row r="30" spans="1:24" ht="15">
      <c r="A30" t="s">
        <v>101</v>
      </c>
      <c r="B30" t="s">
        <v>111</v>
      </c>
      <c r="C30" t="s">
        <v>102</v>
      </c>
      <c r="D30" s="16">
        <v>40</v>
      </c>
      <c r="E30" s="16">
        <v>650</v>
      </c>
      <c r="F30" s="20">
        <v>125</v>
      </c>
      <c r="G30" s="16">
        <v>2</v>
      </c>
      <c r="H30" s="16">
        <f t="shared" si="0"/>
        <v>4</v>
      </c>
      <c r="I30" s="20" t="s">
        <v>38</v>
      </c>
      <c r="J30" s="16">
        <v>50</v>
      </c>
      <c r="K30" s="16">
        <v>25</v>
      </c>
      <c r="L30" s="16">
        <v>20</v>
      </c>
      <c r="M30" s="20">
        <v>10</v>
      </c>
      <c r="N30" s="16">
        <f t="shared" si="1"/>
        <v>3</v>
      </c>
      <c r="O30" s="20">
        <v>2</v>
      </c>
      <c r="P30" s="16">
        <f t="shared" si="2"/>
        <v>6</v>
      </c>
      <c r="Q30" s="16">
        <v>4</v>
      </c>
      <c r="R30" t="s">
        <v>292</v>
      </c>
      <c r="S30" t="s">
        <v>38</v>
      </c>
      <c r="T30" s="16">
        <v>30</v>
      </c>
      <c r="V30" s="16">
        <v>2</v>
      </c>
      <c r="W30" s="16">
        <v>2</v>
      </c>
      <c r="X30" s="16">
        <v>5</v>
      </c>
    </row>
    <row r="31" spans="1:24" ht="15">
      <c r="A31" t="s">
        <v>101</v>
      </c>
      <c r="B31" t="s">
        <v>58</v>
      </c>
      <c r="C31" t="s">
        <v>103</v>
      </c>
      <c r="D31" s="16">
        <v>60</v>
      </c>
      <c r="E31" s="16">
        <v>750</v>
      </c>
      <c r="F31" s="20">
        <v>250</v>
      </c>
      <c r="G31" s="16">
        <v>15</v>
      </c>
      <c r="H31" s="16">
        <f t="shared" si="0"/>
        <v>24</v>
      </c>
      <c r="I31" s="20" t="s">
        <v>38</v>
      </c>
      <c r="J31" s="16">
        <v>50</v>
      </c>
      <c r="K31" s="16">
        <v>40</v>
      </c>
      <c r="L31" s="16">
        <v>60</v>
      </c>
      <c r="M31" s="20">
        <v>2</v>
      </c>
      <c r="N31" s="16">
        <f t="shared" si="1"/>
        <v>11</v>
      </c>
      <c r="O31" s="20">
        <v>3</v>
      </c>
      <c r="P31" s="16">
        <f t="shared" si="2"/>
        <v>13</v>
      </c>
      <c r="Q31" s="16">
        <v>5</v>
      </c>
      <c r="R31" t="s">
        <v>293</v>
      </c>
      <c r="S31" s="26" t="s">
        <v>308</v>
      </c>
      <c r="T31" s="16">
        <v>31</v>
      </c>
      <c r="U31" t="s">
        <v>112</v>
      </c>
      <c r="V31" s="16">
        <v>22</v>
      </c>
      <c r="W31" s="16">
        <v>10</v>
      </c>
      <c r="X31" s="16">
        <v>12</v>
      </c>
    </row>
    <row r="32" spans="1:24" ht="15">
      <c r="A32" t="s">
        <v>101</v>
      </c>
      <c r="B32" t="s">
        <v>109</v>
      </c>
      <c r="C32" t="s">
        <v>103</v>
      </c>
      <c r="D32" s="16">
        <v>60</v>
      </c>
      <c r="E32" s="16">
        <v>750</v>
      </c>
      <c r="F32" s="20">
        <v>250</v>
      </c>
      <c r="G32" s="16">
        <v>15</v>
      </c>
      <c r="H32" s="16">
        <f t="shared" si="0"/>
        <v>24</v>
      </c>
      <c r="I32" s="20" t="s">
        <v>38</v>
      </c>
      <c r="J32" s="16">
        <v>50</v>
      </c>
      <c r="K32" s="16">
        <v>40</v>
      </c>
      <c r="L32" s="16">
        <v>60</v>
      </c>
      <c r="M32" s="20">
        <v>2</v>
      </c>
      <c r="N32" s="16">
        <f t="shared" si="1"/>
        <v>11</v>
      </c>
      <c r="O32" s="20">
        <v>3</v>
      </c>
      <c r="P32" s="16">
        <f t="shared" si="2"/>
        <v>13</v>
      </c>
      <c r="Q32" s="16">
        <v>5</v>
      </c>
      <c r="R32" t="s">
        <v>293</v>
      </c>
      <c r="S32" s="26" t="s">
        <v>308</v>
      </c>
      <c r="T32" s="16">
        <v>32</v>
      </c>
      <c r="V32" s="16">
        <v>22</v>
      </c>
      <c r="W32" s="16">
        <v>10</v>
      </c>
      <c r="X32" s="16">
        <v>12</v>
      </c>
    </row>
    <row r="33" spans="1:24" ht="15">
      <c r="A33" t="s">
        <v>88</v>
      </c>
      <c r="B33" s="24" t="s">
        <v>58</v>
      </c>
      <c r="C33" t="s">
        <v>118</v>
      </c>
      <c r="D33" s="16">
        <v>120</v>
      </c>
      <c r="E33" s="16">
        <v>400</v>
      </c>
      <c r="F33" s="20">
        <v>100</v>
      </c>
      <c r="G33" s="16">
        <v>2</v>
      </c>
      <c r="H33" s="16">
        <f t="shared" si="0"/>
        <v>4</v>
      </c>
      <c r="I33" s="20" t="s">
        <v>38</v>
      </c>
      <c r="J33" s="16">
        <v>150</v>
      </c>
      <c r="K33" s="16">
        <v>35</v>
      </c>
      <c r="L33" s="16">
        <v>25</v>
      </c>
      <c r="M33" s="20">
        <v>20</v>
      </c>
      <c r="N33" s="16">
        <f t="shared" si="1"/>
        <v>2</v>
      </c>
      <c r="O33" s="20">
        <v>1</v>
      </c>
      <c r="P33" s="16">
        <f t="shared" si="2"/>
        <v>7</v>
      </c>
      <c r="Q33" s="16">
        <v>4</v>
      </c>
      <c r="R33" t="s">
        <v>296</v>
      </c>
      <c r="S33" s="18" t="s">
        <v>305</v>
      </c>
      <c r="T33" s="16">
        <v>33</v>
      </c>
      <c r="U33" s="26"/>
      <c r="V33" s="16">
        <v>2</v>
      </c>
      <c r="W33" s="16">
        <v>1</v>
      </c>
      <c r="X33" s="16">
        <v>6</v>
      </c>
    </row>
    <row r="34" spans="1:24" ht="15">
      <c r="A34" t="s">
        <v>88</v>
      </c>
      <c r="B34" s="24" t="s">
        <v>113</v>
      </c>
      <c r="C34" t="s">
        <v>119</v>
      </c>
      <c r="D34" s="16">
        <v>120</v>
      </c>
      <c r="E34" s="16">
        <v>700</v>
      </c>
      <c r="F34" s="20">
        <v>150</v>
      </c>
      <c r="G34" s="16">
        <v>6</v>
      </c>
      <c r="H34" s="16">
        <f t="shared" si="0"/>
        <v>8</v>
      </c>
      <c r="I34" s="20" t="s">
        <v>38</v>
      </c>
      <c r="J34" s="16">
        <v>175</v>
      </c>
      <c r="K34" s="16">
        <v>55</v>
      </c>
      <c r="L34" s="16">
        <v>35</v>
      </c>
      <c r="M34" s="20">
        <v>25</v>
      </c>
      <c r="N34" s="16">
        <f t="shared" si="1"/>
        <v>4</v>
      </c>
      <c r="O34" s="20">
        <v>4</v>
      </c>
      <c r="P34" s="16">
        <f t="shared" si="2"/>
        <v>9</v>
      </c>
      <c r="Q34" s="16">
        <v>4</v>
      </c>
      <c r="R34" t="s">
        <v>287</v>
      </c>
      <c r="S34" t="s">
        <v>257</v>
      </c>
      <c r="T34" s="16">
        <v>34</v>
      </c>
      <c r="V34" s="16">
        <v>6</v>
      </c>
      <c r="W34" s="16">
        <v>3</v>
      </c>
      <c r="X34" s="16">
        <v>8</v>
      </c>
    </row>
    <row r="35" spans="1:24" ht="15">
      <c r="A35" t="s">
        <v>96</v>
      </c>
      <c r="B35" s="24" t="s">
        <v>75</v>
      </c>
      <c r="C35" t="s">
        <v>125</v>
      </c>
      <c r="D35" s="16">
        <v>80</v>
      </c>
      <c r="E35" s="16">
        <v>1100</v>
      </c>
      <c r="F35" s="20">
        <v>200</v>
      </c>
      <c r="G35" s="16">
        <v>6</v>
      </c>
      <c r="H35" s="16">
        <f t="shared" si="0"/>
        <v>8</v>
      </c>
      <c r="I35" s="20" t="s">
        <v>38</v>
      </c>
      <c r="J35" s="16">
        <v>100</v>
      </c>
      <c r="K35" s="16">
        <v>50</v>
      </c>
      <c r="L35" s="16">
        <v>20</v>
      </c>
      <c r="M35" s="20">
        <v>15</v>
      </c>
      <c r="N35" s="16">
        <f t="shared" si="1"/>
        <v>3</v>
      </c>
      <c r="O35" s="20">
        <v>4</v>
      </c>
      <c r="P35" s="16">
        <f t="shared" si="2"/>
        <v>9</v>
      </c>
      <c r="Q35" s="16">
        <v>4</v>
      </c>
      <c r="R35" t="s">
        <v>298</v>
      </c>
      <c r="S35" t="s">
        <v>303</v>
      </c>
      <c r="T35" s="16">
        <v>35</v>
      </c>
      <c r="V35" s="16">
        <v>6</v>
      </c>
      <c r="W35" s="16">
        <v>2</v>
      </c>
      <c r="X35" s="16">
        <v>8</v>
      </c>
    </row>
    <row r="36" spans="1:24" ht="15">
      <c r="A36" t="s">
        <v>104</v>
      </c>
      <c r="B36" s="24" t="s">
        <v>109</v>
      </c>
      <c r="C36" t="s">
        <v>110</v>
      </c>
      <c r="D36" s="16">
        <v>80</v>
      </c>
      <c r="E36" s="16">
        <v>700</v>
      </c>
      <c r="F36" s="20">
        <v>200</v>
      </c>
      <c r="G36" s="16">
        <v>5</v>
      </c>
      <c r="H36" s="16">
        <f t="shared" si="0"/>
        <v>12</v>
      </c>
      <c r="I36" s="20" t="s">
        <v>38</v>
      </c>
      <c r="J36" s="16">
        <v>100</v>
      </c>
      <c r="K36" s="16">
        <v>45</v>
      </c>
      <c r="L36" s="16">
        <v>25</v>
      </c>
      <c r="M36" s="20">
        <v>20</v>
      </c>
      <c r="N36" s="16">
        <f t="shared" si="1"/>
        <v>3</v>
      </c>
      <c r="O36" s="20">
        <v>4</v>
      </c>
      <c r="P36" s="16">
        <f t="shared" si="2"/>
        <v>11</v>
      </c>
      <c r="Q36" s="16">
        <v>10</v>
      </c>
      <c r="R36" t="s">
        <v>295</v>
      </c>
      <c r="S36" t="s">
        <v>38</v>
      </c>
      <c r="T36" s="16">
        <v>36</v>
      </c>
      <c r="U36" t="s">
        <v>107</v>
      </c>
      <c r="V36" s="16">
        <v>10</v>
      </c>
      <c r="W36" s="16">
        <v>2</v>
      </c>
      <c r="X36" s="16">
        <v>10</v>
      </c>
    </row>
    <row r="37" spans="1:24" ht="15">
      <c r="A37" t="s">
        <v>126</v>
      </c>
      <c r="B37" t="s">
        <v>33</v>
      </c>
      <c r="C37" t="s">
        <v>127</v>
      </c>
      <c r="D37" s="16">
        <v>40</v>
      </c>
      <c r="E37" s="16">
        <v>900</v>
      </c>
      <c r="F37" s="20">
        <v>100</v>
      </c>
      <c r="G37" s="16">
        <v>2</v>
      </c>
      <c r="H37" s="16">
        <f t="shared" si="0"/>
        <v>7</v>
      </c>
      <c r="I37" s="20" t="s">
        <v>38</v>
      </c>
      <c r="J37" s="16">
        <v>500</v>
      </c>
      <c r="K37" s="16">
        <v>25</v>
      </c>
      <c r="L37" s="16">
        <v>20</v>
      </c>
      <c r="M37" s="20">
        <v>10</v>
      </c>
      <c r="N37" s="16">
        <f t="shared" si="1"/>
        <v>2</v>
      </c>
      <c r="O37" s="20">
        <v>1</v>
      </c>
      <c r="P37" s="16">
        <f t="shared" si="2"/>
        <v>4</v>
      </c>
      <c r="Q37" s="16">
        <v>4</v>
      </c>
      <c r="R37" t="s">
        <v>273</v>
      </c>
      <c r="S37" t="s">
        <v>38</v>
      </c>
      <c r="T37" s="16">
        <v>37</v>
      </c>
      <c r="U37" t="s">
        <v>128</v>
      </c>
      <c r="V37" s="16">
        <v>5</v>
      </c>
      <c r="W37" s="16">
        <v>1</v>
      </c>
      <c r="X37" s="16">
        <v>3</v>
      </c>
    </row>
    <row r="38" spans="1:24" ht="15">
      <c r="A38" t="s">
        <v>126</v>
      </c>
      <c r="B38" t="s">
        <v>111</v>
      </c>
      <c r="C38" t="s">
        <v>129</v>
      </c>
      <c r="D38" s="16">
        <v>40</v>
      </c>
      <c r="E38" s="16">
        <v>800</v>
      </c>
      <c r="F38" s="20">
        <v>75</v>
      </c>
      <c r="G38" s="16">
        <v>2</v>
      </c>
      <c r="H38" s="16">
        <f t="shared" si="0"/>
        <v>7</v>
      </c>
      <c r="I38" s="20" t="s">
        <v>38</v>
      </c>
      <c r="J38" s="16">
        <v>500</v>
      </c>
      <c r="K38" s="16">
        <v>30</v>
      </c>
      <c r="L38" s="16">
        <v>30</v>
      </c>
      <c r="M38" s="20">
        <v>10</v>
      </c>
      <c r="N38" s="16">
        <f t="shared" si="1"/>
        <v>2</v>
      </c>
      <c r="O38" s="20">
        <v>1</v>
      </c>
      <c r="P38" s="16">
        <f t="shared" si="2"/>
        <v>4</v>
      </c>
      <c r="Q38" s="16">
        <v>4</v>
      </c>
      <c r="R38" t="s">
        <v>273</v>
      </c>
      <c r="S38" t="s">
        <v>38</v>
      </c>
      <c r="T38" s="16">
        <v>38</v>
      </c>
      <c r="U38" t="s">
        <v>128</v>
      </c>
      <c r="V38" s="16">
        <v>5</v>
      </c>
      <c r="W38" s="16">
        <v>1</v>
      </c>
      <c r="X38" s="16">
        <v>3</v>
      </c>
    </row>
    <row r="39" spans="1:24" ht="15">
      <c r="A39" t="s">
        <v>126</v>
      </c>
      <c r="B39" t="s">
        <v>33</v>
      </c>
      <c r="C39" t="s">
        <v>130</v>
      </c>
      <c r="D39" s="16">
        <v>40</v>
      </c>
      <c r="E39" s="16">
        <v>800</v>
      </c>
      <c r="F39" s="20">
        <v>100</v>
      </c>
      <c r="G39" s="16">
        <v>2</v>
      </c>
      <c r="H39" s="16">
        <f t="shared" si="0"/>
        <v>7</v>
      </c>
      <c r="I39" s="20" t="s">
        <v>38</v>
      </c>
      <c r="J39" s="16">
        <v>450</v>
      </c>
      <c r="K39" s="16">
        <v>20</v>
      </c>
      <c r="L39" s="16">
        <v>25</v>
      </c>
      <c r="M39" s="20">
        <v>10</v>
      </c>
      <c r="N39" s="16">
        <f t="shared" si="1"/>
        <v>2</v>
      </c>
      <c r="O39" s="20">
        <v>1</v>
      </c>
      <c r="P39" s="16">
        <f t="shared" si="2"/>
        <v>4</v>
      </c>
      <c r="Q39" s="16">
        <v>4</v>
      </c>
      <c r="R39" t="s">
        <v>299</v>
      </c>
      <c r="S39" t="s">
        <v>38</v>
      </c>
      <c r="T39" s="16">
        <v>39</v>
      </c>
      <c r="V39" s="16">
        <v>5</v>
      </c>
      <c r="W39" s="16">
        <v>1</v>
      </c>
      <c r="X39" s="16">
        <v>3</v>
      </c>
    </row>
    <row r="40" spans="1:24" ht="15">
      <c r="A40" t="s">
        <v>126</v>
      </c>
      <c r="B40" t="s">
        <v>111</v>
      </c>
      <c r="C40" t="s">
        <v>130</v>
      </c>
      <c r="D40" s="16">
        <v>40</v>
      </c>
      <c r="E40" s="16">
        <v>700</v>
      </c>
      <c r="F40" s="20">
        <v>75</v>
      </c>
      <c r="G40" s="16">
        <v>2</v>
      </c>
      <c r="H40" s="16">
        <f t="shared" si="0"/>
        <v>7</v>
      </c>
      <c r="I40" s="20" t="s">
        <v>38</v>
      </c>
      <c r="J40" s="16">
        <v>450</v>
      </c>
      <c r="K40" s="16">
        <v>25</v>
      </c>
      <c r="L40" s="16">
        <v>35</v>
      </c>
      <c r="M40" s="20">
        <v>10</v>
      </c>
      <c r="N40" s="16">
        <f t="shared" si="1"/>
        <v>2</v>
      </c>
      <c r="O40" s="20">
        <v>1</v>
      </c>
      <c r="P40" s="16">
        <f t="shared" si="2"/>
        <v>4</v>
      </c>
      <c r="Q40" s="16">
        <v>4</v>
      </c>
      <c r="R40" t="s">
        <v>299</v>
      </c>
      <c r="S40" t="s">
        <v>38</v>
      </c>
      <c r="T40" s="16">
        <v>40</v>
      </c>
      <c r="V40" s="16">
        <v>5</v>
      </c>
      <c r="W40" s="16">
        <v>1</v>
      </c>
      <c r="X40" s="16">
        <v>3</v>
      </c>
    </row>
    <row r="41" spans="1:24" ht="15">
      <c r="A41" t="s">
        <v>126</v>
      </c>
      <c r="B41" t="s">
        <v>33</v>
      </c>
      <c r="C41" t="s">
        <v>131</v>
      </c>
      <c r="D41" s="16">
        <v>40</v>
      </c>
      <c r="E41" s="16">
        <v>950</v>
      </c>
      <c r="F41" s="20">
        <v>150</v>
      </c>
      <c r="G41" s="16">
        <v>2</v>
      </c>
      <c r="H41" s="16">
        <f t="shared" si="0"/>
        <v>7</v>
      </c>
      <c r="I41" s="20" t="s">
        <v>38</v>
      </c>
      <c r="J41" s="16">
        <v>250</v>
      </c>
      <c r="K41" s="16">
        <v>25</v>
      </c>
      <c r="L41" s="16">
        <v>15</v>
      </c>
      <c r="M41" s="20">
        <v>5</v>
      </c>
      <c r="N41" s="16">
        <f t="shared" si="1"/>
        <v>2</v>
      </c>
      <c r="O41" s="20">
        <v>1</v>
      </c>
      <c r="P41" s="16">
        <f t="shared" si="2"/>
        <v>4</v>
      </c>
      <c r="Q41" s="16">
        <v>4</v>
      </c>
      <c r="R41" t="s">
        <v>300</v>
      </c>
      <c r="S41" t="s">
        <v>38</v>
      </c>
      <c r="T41" s="16">
        <v>41</v>
      </c>
      <c r="V41" s="16">
        <v>5</v>
      </c>
      <c r="W41" s="16">
        <v>1</v>
      </c>
      <c r="X41" s="16">
        <v>3</v>
      </c>
    </row>
    <row r="42" spans="1:24" ht="15">
      <c r="A42" t="s">
        <v>126</v>
      </c>
      <c r="B42" t="s">
        <v>111</v>
      </c>
      <c r="C42" t="s">
        <v>131</v>
      </c>
      <c r="D42" s="16">
        <v>40</v>
      </c>
      <c r="E42" s="16">
        <v>850</v>
      </c>
      <c r="F42" s="20">
        <v>125</v>
      </c>
      <c r="G42" s="16">
        <v>2</v>
      </c>
      <c r="H42" s="16">
        <f t="shared" si="0"/>
        <v>7</v>
      </c>
      <c r="I42" s="20" t="s">
        <v>38</v>
      </c>
      <c r="J42" s="16">
        <v>250</v>
      </c>
      <c r="K42" s="16">
        <v>35</v>
      </c>
      <c r="L42" s="16">
        <v>20</v>
      </c>
      <c r="M42" s="20">
        <v>5</v>
      </c>
      <c r="N42" s="16">
        <f t="shared" si="1"/>
        <v>2</v>
      </c>
      <c r="O42" s="20">
        <v>1</v>
      </c>
      <c r="P42" s="16">
        <f t="shared" si="2"/>
        <v>4</v>
      </c>
      <c r="Q42" s="16">
        <v>4</v>
      </c>
      <c r="R42" t="s">
        <v>300</v>
      </c>
      <c r="S42" t="s">
        <v>38</v>
      </c>
      <c r="T42" s="16">
        <v>42</v>
      </c>
      <c r="V42" s="16">
        <v>5</v>
      </c>
      <c r="W42" s="16">
        <v>1</v>
      </c>
      <c r="X42" s="16">
        <v>3</v>
      </c>
    </row>
    <row r="43" spans="1:24" ht="15">
      <c r="A43" t="s">
        <v>126</v>
      </c>
      <c r="B43" s="24" t="s">
        <v>111</v>
      </c>
      <c r="C43" t="s">
        <v>132</v>
      </c>
      <c r="D43" s="16">
        <v>40</v>
      </c>
      <c r="E43" s="16">
        <v>850</v>
      </c>
      <c r="F43" s="20">
        <v>125</v>
      </c>
      <c r="G43" s="16">
        <v>2</v>
      </c>
      <c r="H43" s="16">
        <f t="shared" si="0"/>
        <v>7</v>
      </c>
      <c r="I43" s="20" t="s">
        <v>38</v>
      </c>
      <c r="J43" s="16">
        <v>300</v>
      </c>
      <c r="K43" s="16">
        <v>25</v>
      </c>
      <c r="L43" s="16">
        <v>15</v>
      </c>
      <c r="M43" s="20">
        <v>8</v>
      </c>
      <c r="N43" s="16">
        <f t="shared" si="1"/>
        <v>2</v>
      </c>
      <c r="O43" s="20">
        <v>1</v>
      </c>
      <c r="P43" s="16">
        <f t="shared" si="2"/>
        <v>4</v>
      </c>
      <c r="Q43" s="16">
        <v>4</v>
      </c>
      <c r="R43" t="s">
        <v>298</v>
      </c>
      <c r="S43" t="s">
        <v>38</v>
      </c>
      <c r="T43" s="16">
        <v>43</v>
      </c>
      <c r="V43" s="16">
        <v>5</v>
      </c>
      <c r="W43" s="16">
        <v>1</v>
      </c>
      <c r="X43" s="16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15.7109375" style="0" customWidth="1"/>
    <col min="4" max="5" width="7.8515625" style="16" customWidth="1"/>
    <col min="6" max="6" width="7.8515625" style="20" customWidth="1"/>
    <col min="7" max="8" width="7.8515625" style="16" customWidth="1"/>
    <col min="9" max="9" width="13.7109375" style="20" customWidth="1"/>
    <col min="10" max="10" width="7.8515625" style="16" customWidth="1"/>
    <col min="11" max="11" width="7.8515625" style="20" customWidth="1"/>
    <col min="12" max="13" width="7.8515625" style="16" customWidth="1"/>
    <col min="14" max="14" width="26.7109375" style="0" customWidth="1"/>
    <col min="15" max="15" width="20.28125" style="0" customWidth="1"/>
    <col min="16" max="16" width="6.140625" style="0" customWidth="1"/>
    <col min="17" max="17" width="80.7109375" style="0" customWidth="1"/>
    <col min="18" max="18" width="11.421875" style="16" customWidth="1"/>
    <col min="19" max="19" width="12.8515625" style="16" customWidth="1"/>
    <col min="20" max="20" width="11.8515625" style="16" customWidth="1"/>
  </cols>
  <sheetData>
    <row r="1" spans="1:20" ht="15">
      <c r="A1" t="s">
        <v>13</v>
      </c>
      <c r="B1" t="s">
        <v>14</v>
      </c>
      <c r="C1" t="s">
        <v>15</v>
      </c>
      <c r="D1" s="16" t="s">
        <v>16</v>
      </c>
      <c r="E1" s="16" t="s">
        <v>17</v>
      </c>
      <c r="F1" s="20" t="s">
        <v>18</v>
      </c>
      <c r="G1" s="16" t="s">
        <v>19</v>
      </c>
      <c r="H1" s="16" t="s">
        <v>245</v>
      </c>
      <c r="I1" s="20" t="s">
        <v>244</v>
      </c>
      <c r="J1" s="16" t="s">
        <v>21</v>
      </c>
      <c r="K1" s="20" t="s">
        <v>22</v>
      </c>
      <c r="L1" s="16" t="s">
        <v>23</v>
      </c>
      <c r="M1" s="16" t="s">
        <v>24</v>
      </c>
      <c r="N1" t="s">
        <v>25</v>
      </c>
      <c r="O1" t="s">
        <v>26</v>
      </c>
      <c r="P1" t="s">
        <v>27</v>
      </c>
      <c r="Q1" t="s">
        <v>28</v>
      </c>
      <c r="R1" s="17" t="s">
        <v>29</v>
      </c>
      <c r="S1" s="17" t="s">
        <v>30</v>
      </c>
      <c r="T1" s="17" t="s">
        <v>31</v>
      </c>
    </row>
    <row r="2" spans="1:20" ht="15">
      <c r="A2" t="s">
        <v>32</v>
      </c>
      <c r="B2" t="s">
        <v>33</v>
      </c>
      <c r="C2" t="s">
        <v>133</v>
      </c>
      <c r="D2" s="16">
        <v>60</v>
      </c>
      <c r="E2" s="16">
        <v>400</v>
      </c>
      <c r="F2" s="20">
        <v>100</v>
      </c>
      <c r="G2" s="16">
        <v>4</v>
      </c>
      <c r="H2" s="16">
        <f aca="true" t="shared" si="0" ref="H2:H11">R2+2</f>
        <v>22</v>
      </c>
      <c r="I2" s="20">
        <v>7</v>
      </c>
      <c r="J2" s="16">
        <f aca="true" t="shared" si="1" ref="J2:J11">S2+1</f>
        <v>2</v>
      </c>
      <c r="K2" s="20">
        <v>2</v>
      </c>
      <c r="L2" s="16">
        <f aca="true" t="shared" si="2" ref="L2:L11">T2+1</f>
        <v>9</v>
      </c>
      <c r="M2" s="16">
        <v>12</v>
      </c>
      <c r="N2" t="s">
        <v>281</v>
      </c>
      <c r="O2" t="s">
        <v>134</v>
      </c>
      <c r="P2">
        <v>1</v>
      </c>
      <c r="Q2" t="s">
        <v>135</v>
      </c>
      <c r="R2" s="16">
        <v>20</v>
      </c>
      <c r="S2" s="16">
        <v>1</v>
      </c>
      <c r="T2" s="16">
        <v>8</v>
      </c>
    </row>
    <row r="3" spans="1:20" ht="15">
      <c r="A3" t="s">
        <v>32</v>
      </c>
      <c r="B3" t="s">
        <v>33</v>
      </c>
      <c r="C3" t="s">
        <v>136</v>
      </c>
      <c r="D3" s="16">
        <v>80</v>
      </c>
      <c r="E3" s="16">
        <v>800</v>
      </c>
      <c r="F3" s="20">
        <v>200</v>
      </c>
      <c r="G3" s="16">
        <v>5</v>
      </c>
      <c r="H3" s="16">
        <f t="shared" si="0"/>
        <v>27</v>
      </c>
      <c r="I3" s="20">
        <v>15</v>
      </c>
      <c r="J3" s="16">
        <f t="shared" si="1"/>
        <v>2</v>
      </c>
      <c r="K3" s="20">
        <v>4</v>
      </c>
      <c r="L3" s="16">
        <f t="shared" si="2"/>
        <v>11</v>
      </c>
      <c r="M3" s="16">
        <v>12</v>
      </c>
      <c r="N3" t="s">
        <v>347</v>
      </c>
      <c r="O3" t="s">
        <v>134</v>
      </c>
      <c r="P3">
        <v>2</v>
      </c>
      <c r="Q3" t="s">
        <v>107</v>
      </c>
      <c r="R3" s="16">
        <v>25</v>
      </c>
      <c r="S3" s="16">
        <v>1</v>
      </c>
      <c r="T3" s="16">
        <v>10</v>
      </c>
    </row>
    <row r="4" spans="1:20" ht="15">
      <c r="A4" t="s">
        <v>32</v>
      </c>
      <c r="B4" s="26" t="s">
        <v>33</v>
      </c>
      <c r="C4" t="s">
        <v>137</v>
      </c>
      <c r="D4" s="16">
        <v>80</v>
      </c>
      <c r="E4" s="16">
        <v>1200</v>
      </c>
      <c r="F4" s="20">
        <v>300</v>
      </c>
      <c r="G4" s="16">
        <v>15</v>
      </c>
      <c r="H4" s="16">
        <f t="shared" si="0"/>
        <v>37</v>
      </c>
      <c r="I4" s="20">
        <v>15</v>
      </c>
      <c r="J4" s="16">
        <f t="shared" si="1"/>
        <v>6</v>
      </c>
      <c r="K4" s="20">
        <v>7</v>
      </c>
      <c r="L4" s="16">
        <f t="shared" si="2"/>
        <v>16</v>
      </c>
      <c r="M4" s="16">
        <v>10</v>
      </c>
      <c r="N4" t="s">
        <v>282</v>
      </c>
      <c r="O4" t="s">
        <v>279</v>
      </c>
      <c r="P4">
        <v>3</v>
      </c>
      <c r="Q4" t="s">
        <v>138</v>
      </c>
      <c r="R4" s="16">
        <v>35</v>
      </c>
      <c r="S4" s="16">
        <v>5</v>
      </c>
      <c r="T4" s="16">
        <v>15</v>
      </c>
    </row>
    <row r="5" spans="1:20" ht="15">
      <c r="A5" t="s">
        <v>43</v>
      </c>
      <c r="B5" t="s">
        <v>33</v>
      </c>
      <c r="C5" t="s">
        <v>139</v>
      </c>
      <c r="D5" s="16">
        <v>80</v>
      </c>
      <c r="E5" s="16">
        <v>950</v>
      </c>
      <c r="F5" s="20">
        <v>200</v>
      </c>
      <c r="G5" s="16">
        <v>18</v>
      </c>
      <c r="H5" s="16">
        <f t="shared" si="0"/>
        <v>17</v>
      </c>
      <c r="I5" s="20" t="s">
        <v>38</v>
      </c>
      <c r="J5" s="16">
        <f t="shared" si="1"/>
        <v>7</v>
      </c>
      <c r="K5" s="20">
        <v>7</v>
      </c>
      <c r="L5" s="16">
        <f t="shared" si="2"/>
        <v>13</v>
      </c>
      <c r="M5" s="16">
        <v>10</v>
      </c>
      <c r="N5" t="s">
        <v>283</v>
      </c>
      <c r="O5" t="s">
        <v>134</v>
      </c>
      <c r="P5">
        <v>4</v>
      </c>
      <c r="Q5" t="s">
        <v>107</v>
      </c>
      <c r="R5" s="16">
        <v>15</v>
      </c>
      <c r="S5" s="16">
        <v>6</v>
      </c>
      <c r="T5" s="16">
        <v>12</v>
      </c>
    </row>
    <row r="6" spans="1:20" ht="15">
      <c r="A6" t="s">
        <v>43</v>
      </c>
      <c r="B6" t="s">
        <v>140</v>
      </c>
      <c r="C6" t="s">
        <v>141</v>
      </c>
      <c r="D6" s="16">
        <v>40</v>
      </c>
      <c r="E6" s="16">
        <v>300</v>
      </c>
      <c r="F6" s="20">
        <v>100</v>
      </c>
      <c r="G6" s="16">
        <v>14</v>
      </c>
      <c r="H6" s="16">
        <f t="shared" si="0"/>
        <v>17</v>
      </c>
      <c r="I6" s="20" t="s">
        <v>38</v>
      </c>
      <c r="J6" s="16">
        <f t="shared" si="1"/>
        <v>7</v>
      </c>
      <c r="K6" s="20">
        <v>7</v>
      </c>
      <c r="L6" s="16">
        <f t="shared" si="2"/>
        <v>16</v>
      </c>
      <c r="M6" s="16">
        <v>10</v>
      </c>
      <c r="N6" t="s">
        <v>38</v>
      </c>
      <c r="O6" t="s">
        <v>280</v>
      </c>
      <c r="P6">
        <v>5</v>
      </c>
      <c r="R6" s="16">
        <v>15</v>
      </c>
      <c r="S6" s="16">
        <v>6</v>
      </c>
      <c r="T6" s="16">
        <v>15</v>
      </c>
    </row>
    <row r="7" spans="1:20" ht="15">
      <c r="A7" t="s">
        <v>32</v>
      </c>
      <c r="B7" t="s">
        <v>108</v>
      </c>
      <c r="C7" t="s">
        <v>133</v>
      </c>
      <c r="D7" s="16">
        <v>60</v>
      </c>
      <c r="E7" s="16">
        <v>450</v>
      </c>
      <c r="F7" s="20">
        <v>75</v>
      </c>
      <c r="G7" s="16">
        <v>5</v>
      </c>
      <c r="H7" s="16">
        <f t="shared" si="0"/>
        <v>22</v>
      </c>
      <c r="I7" s="20">
        <v>7</v>
      </c>
      <c r="J7" s="16">
        <f t="shared" si="1"/>
        <v>3</v>
      </c>
      <c r="K7" s="20">
        <v>2</v>
      </c>
      <c r="L7" s="16">
        <f t="shared" si="2"/>
        <v>11</v>
      </c>
      <c r="M7" s="16">
        <v>12</v>
      </c>
      <c r="N7" t="s">
        <v>281</v>
      </c>
      <c r="O7" t="s">
        <v>134</v>
      </c>
      <c r="P7">
        <v>6</v>
      </c>
      <c r="Q7" t="s">
        <v>135</v>
      </c>
      <c r="R7" s="16">
        <v>20</v>
      </c>
      <c r="S7" s="16">
        <v>2</v>
      </c>
      <c r="T7" s="16">
        <v>10</v>
      </c>
    </row>
    <row r="8" spans="1:20" ht="15">
      <c r="A8" t="s">
        <v>32</v>
      </c>
      <c r="B8" t="s">
        <v>108</v>
      </c>
      <c r="C8" t="s">
        <v>136</v>
      </c>
      <c r="D8" s="16">
        <v>80</v>
      </c>
      <c r="E8" s="16">
        <v>700</v>
      </c>
      <c r="F8" s="20">
        <v>175</v>
      </c>
      <c r="G8" s="16">
        <v>8</v>
      </c>
      <c r="H8" s="16">
        <f t="shared" si="0"/>
        <v>32</v>
      </c>
      <c r="I8" s="20">
        <v>15</v>
      </c>
      <c r="J8" s="16">
        <f t="shared" si="1"/>
        <v>3</v>
      </c>
      <c r="K8" s="20">
        <v>4</v>
      </c>
      <c r="L8" s="16">
        <f t="shared" si="2"/>
        <v>13</v>
      </c>
      <c r="M8" s="16">
        <v>12</v>
      </c>
      <c r="N8" t="s">
        <v>347</v>
      </c>
      <c r="O8" t="s">
        <v>134</v>
      </c>
      <c r="P8">
        <v>7</v>
      </c>
      <c r="Q8" t="s">
        <v>107</v>
      </c>
      <c r="R8" s="16">
        <v>30</v>
      </c>
      <c r="S8" s="16">
        <v>2</v>
      </c>
      <c r="T8" s="16">
        <v>12</v>
      </c>
    </row>
    <row r="9" spans="1:20" ht="15">
      <c r="A9" t="s">
        <v>43</v>
      </c>
      <c r="B9" t="s">
        <v>108</v>
      </c>
      <c r="C9" t="s">
        <v>139</v>
      </c>
      <c r="D9" s="16">
        <v>80</v>
      </c>
      <c r="E9" s="16">
        <v>850</v>
      </c>
      <c r="F9" s="20">
        <v>175</v>
      </c>
      <c r="G9" s="16">
        <v>20</v>
      </c>
      <c r="H9" s="16">
        <f t="shared" si="0"/>
        <v>17</v>
      </c>
      <c r="I9" s="20" t="s">
        <v>38</v>
      </c>
      <c r="J9" s="16">
        <f t="shared" si="1"/>
        <v>8</v>
      </c>
      <c r="K9" s="20">
        <v>7</v>
      </c>
      <c r="L9" s="16">
        <f t="shared" si="2"/>
        <v>15</v>
      </c>
      <c r="M9" s="16">
        <v>10</v>
      </c>
      <c r="N9" t="s">
        <v>283</v>
      </c>
      <c r="O9" t="s">
        <v>134</v>
      </c>
      <c r="P9">
        <v>8</v>
      </c>
      <c r="Q9" t="s">
        <v>107</v>
      </c>
      <c r="R9" s="16">
        <v>15</v>
      </c>
      <c r="S9" s="16">
        <v>7</v>
      </c>
      <c r="T9" s="16">
        <v>14</v>
      </c>
    </row>
    <row r="10" spans="1:20" ht="15">
      <c r="A10" t="s">
        <v>32</v>
      </c>
      <c r="B10" s="24" t="s">
        <v>108</v>
      </c>
      <c r="C10" t="s">
        <v>142</v>
      </c>
      <c r="D10" s="16">
        <v>80</v>
      </c>
      <c r="E10" s="16">
        <v>900</v>
      </c>
      <c r="F10" s="20">
        <v>200</v>
      </c>
      <c r="G10" s="16">
        <v>9</v>
      </c>
      <c r="H10" s="16">
        <f t="shared" si="0"/>
        <v>27</v>
      </c>
      <c r="I10" s="20">
        <v>15</v>
      </c>
      <c r="J10" s="16">
        <f t="shared" si="1"/>
        <v>5</v>
      </c>
      <c r="K10" s="20">
        <v>6</v>
      </c>
      <c r="L10" s="16">
        <f t="shared" si="2"/>
        <v>13</v>
      </c>
      <c r="M10" s="16">
        <v>12</v>
      </c>
      <c r="N10" t="s">
        <v>284</v>
      </c>
      <c r="O10" t="s">
        <v>134</v>
      </c>
      <c r="P10">
        <v>9</v>
      </c>
      <c r="Q10" t="s">
        <v>107</v>
      </c>
      <c r="R10" s="16">
        <v>25</v>
      </c>
      <c r="S10" s="16">
        <v>4</v>
      </c>
      <c r="T10" s="16">
        <v>12</v>
      </c>
    </row>
    <row r="11" spans="1:20" ht="15">
      <c r="A11" t="s">
        <v>32</v>
      </c>
      <c r="B11" s="23" t="s">
        <v>143</v>
      </c>
      <c r="C11" t="s">
        <v>144</v>
      </c>
      <c r="D11" s="16">
        <v>80</v>
      </c>
      <c r="E11" s="16">
        <v>800</v>
      </c>
      <c r="F11" s="20">
        <v>250</v>
      </c>
      <c r="G11" s="16">
        <v>12</v>
      </c>
      <c r="H11" s="16">
        <f t="shared" si="0"/>
        <v>14</v>
      </c>
      <c r="I11" s="20">
        <v>7</v>
      </c>
      <c r="J11" s="16">
        <f t="shared" si="1"/>
        <v>8</v>
      </c>
      <c r="K11" s="20">
        <v>2</v>
      </c>
      <c r="L11" s="16">
        <f t="shared" si="2"/>
        <v>16</v>
      </c>
      <c r="M11" s="16">
        <v>10</v>
      </c>
      <c r="N11" t="s">
        <v>348</v>
      </c>
      <c r="O11" t="s">
        <v>134</v>
      </c>
      <c r="P11">
        <v>10</v>
      </c>
      <c r="Q11" t="s">
        <v>107</v>
      </c>
      <c r="R11" s="16">
        <v>12</v>
      </c>
      <c r="S11" s="16">
        <v>7</v>
      </c>
      <c r="T11" s="16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5"/>
  <cols>
    <col min="1" max="1" width="8.421875" style="0" customWidth="1"/>
    <col min="2" max="2" width="22.57421875" style="0" customWidth="1"/>
    <col min="3" max="3" width="7.8515625" style="0" customWidth="1"/>
    <col min="4" max="4" width="7.8515625" style="22" customWidth="1"/>
    <col min="5" max="5" width="8.140625" style="36" customWidth="1"/>
    <col min="6" max="6" width="8.140625" style="37" customWidth="1"/>
    <col min="7" max="7" width="8.421875" style="22" customWidth="1"/>
    <col min="8" max="8" width="8.421875" style="0" customWidth="1"/>
    <col min="9" max="9" width="8.7109375" style="0" customWidth="1"/>
    <col min="10" max="10" width="9.8515625" style="22" customWidth="1"/>
    <col min="11" max="11" width="7.8515625" style="0" customWidth="1"/>
    <col min="12" max="12" width="15.7109375" style="0" bestFit="1" customWidth="1"/>
    <col min="13" max="13" width="7.8515625" style="0" customWidth="1"/>
    <col min="14" max="14" width="15.421875" style="0" customWidth="1"/>
    <col min="15" max="15" width="27.57421875" style="0" bestFit="1" customWidth="1"/>
    <col min="16" max="16" width="6.140625" style="16" customWidth="1"/>
    <col min="17" max="17" width="53.140625" style="0" customWidth="1"/>
  </cols>
  <sheetData>
    <row r="1" spans="1:17" ht="15">
      <c r="A1" t="s">
        <v>145</v>
      </c>
      <c r="B1" t="s">
        <v>15</v>
      </c>
      <c r="C1" s="16" t="s">
        <v>17</v>
      </c>
      <c r="D1" s="20" t="s">
        <v>18</v>
      </c>
      <c r="E1" s="33" t="s">
        <v>146</v>
      </c>
      <c r="F1" s="9" t="s">
        <v>147</v>
      </c>
      <c r="G1" s="34" t="s">
        <v>148</v>
      </c>
      <c r="H1" s="16" t="s">
        <v>84</v>
      </c>
      <c r="I1" s="16" t="s">
        <v>85</v>
      </c>
      <c r="J1" s="20" t="s">
        <v>86</v>
      </c>
      <c r="K1" s="16" t="s">
        <v>149</v>
      </c>
      <c r="L1" t="s">
        <v>237</v>
      </c>
      <c r="M1" s="16" t="s">
        <v>23</v>
      </c>
      <c r="N1" t="s">
        <v>25</v>
      </c>
      <c r="O1" t="s">
        <v>26</v>
      </c>
      <c r="P1" s="16" t="s">
        <v>27</v>
      </c>
      <c r="Q1" t="s">
        <v>28</v>
      </c>
    </row>
    <row r="2" spans="1:17" ht="15">
      <c r="A2" t="s">
        <v>150</v>
      </c>
      <c r="B2" t="s">
        <v>151</v>
      </c>
      <c r="C2" s="16">
        <v>150</v>
      </c>
      <c r="D2" s="20">
        <v>50</v>
      </c>
      <c r="E2" s="35">
        <v>30</v>
      </c>
      <c r="F2" s="9">
        <v>5</v>
      </c>
      <c r="G2" s="20" t="s">
        <v>38</v>
      </c>
      <c r="H2" s="16">
        <v>180</v>
      </c>
      <c r="I2" s="16">
        <v>30</v>
      </c>
      <c r="J2" s="20" t="s">
        <v>38</v>
      </c>
      <c r="K2" s="16">
        <v>100</v>
      </c>
      <c r="L2" s="16">
        <v>3</v>
      </c>
      <c r="M2" s="16">
        <v>11</v>
      </c>
      <c r="N2" t="s">
        <v>261</v>
      </c>
      <c r="O2" t="s">
        <v>275</v>
      </c>
      <c r="P2" s="16">
        <v>1</v>
      </c>
      <c r="Q2" t="s">
        <v>235</v>
      </c>
    </row>
    <row r="3" spans="1:17" ht="15">
      <c r="A3" t="s">
        <v>150</v>
      </c>
      <c r="B3" t="s">
        <v>152</v>
      </c>
      <c r="C3" s="16">
        <v>250</v>
      </c>
      <c r="D3" s="20">
        <v>100</v>
      </c>
      <c r="E3" s="35">
        <v>25</v>
      </c>
      <c r="F3" s="9">
        <v>5</v>
      </c>
      <c r="G3" s="20" t="s">
        <v>38</v>
      </c>
      <c r="H3" s="16">
        <v>60</v>
      </c>
      <c r="I3" s="16">
        <v>0</v>
      </c>
      <c r="J3" s="20" t="s">
        <v>38</v>
      </c>
      <c r="K3" s="16">
        <v>100</v>
      </c>
      <c r="L3" s="16">
        <v>3</v>
      </c>
      <c r="M3" s="16">
        <v>12</v>
      </c>
      <c r="N3" t="s">
        <v>263</v>
      </c>
      <c r="O3" t="s">
        <v>276</v>
      </c>
      <c r="P3" s="16">
        <v>2</v>
      </c>
      <c r="Q3" t="s">
        <v>236</v>
      </c>
    </row>
    <row r="4" spans="1:17" ht="15">
      <c r="A4" t="s">
        <v>150</v>
      </c>
      <c r="B4" t="s">
        <v>153</v>
      </c>
      <c r="C4" s="16">
        <v>200</v>
      </c>
      <c r="D4" s="20">
        <v>100</v>
      </c>
      <c r="E4" s="35">
        <v>30</v>
      </c>
      <c r="F4" s="9">
        <v>5</v>
      </c>
      <c r="G4" s="20" t="s">
        <v>38</v>
      </c>
      <c r="H4" s="16">
        <v>180</v>
      </c>
      <c r="I4" s="16">
        <v>30</v>
      </c>
      <c r="J4" s="20" t="s">
        <v>38</v>
      </c>
      <c r="K4" s="16">
        <v>100</v>
      </c>
      <c r="L4" s="16">
        <v>3</v>
      </c>
      <c r="M4" s="16">
        <v>11</v>
      </c>
      <c r="N4" t="s">
        <v>271</v>
      </c>
      <c r="O4" t="s">
        <v>154</v>
      </c>
      <c r="P4" s="16">
        <v>3</v>
      </c>
      <c r="Q4" t="s">
        <v>234</v>
      </c>
    </row>
    <row r="5" spans="1:16" ht="15">
      <c r="A5" t="s">
        <v>3</v>
      </c>
      <c r="B5" t="s">
        <v>155</v>
      </c>
      <c r="C5" s="16">
        <v>350</v>
      </c>
      <c r="D5" s="20">
        <v>85</v>
      </c>
      <c r="E5" s="35">
        <v>55</v>
      </c>
      <c r="F5" s="9">
        <v>35</v>
      </c>
      <c r="G5" s="20" t="s">
        <v>38</v>
      </c>
      <c r="H5" s="16">
        <v>180</v>
      </c>
      <c r="I5" s="16">
        <v>30</v>
      </c>
      <c r="J5" s="20" t="s">
        <v>38</v>
      </c>
      <c r="K5" s="16">
        <v>200</v>
      </c>
      <c r="L5" s="16">
        <v>2</v>
      </c>
      <c r="M5" s="16">
        <v>11</v>
      </c>
      <c r="N5" t="s">
        <v>261</v>
      </c>
      <c r="O5" t="s">
        <v>277</v>
      </c>
      <c r="P5" s="16">
        <v>4</v>
      </c>
    </row>
    <row r="6" spans="1:16" ht="15">
      <c r="A6" t="s">
        <v>3</v>
      </c>
      <c r="B6" t="s">
        <v>156</v>
      </c>
      <c r="C6" s="16">
        <v>350</v>
      </c>
      <c r="D6" s="20">
        <v>100</v>
      </c>
      <c r="E6" s="38">
        <v>35</v>
      </c>
      <c r="F6" s="9">
        <v>35</v>
      </c>
      <c r="G6" s="20" t="s">
        <v>38</v>
      </c>
      <c r="H6" s="28">
        <v>180</v>
      </c>
      <c r="I6" s="28">
        <v>30</v>
      </c>
      <c r="J6" s="20" t="s">
        <v>38</v>
      </c>
      <c r="K6" s="16">
        <v>200</v>
      </c>
      <c r="L6" s="28">
        <v>2</v>
      </c>
      <c r="M6" s="16">
        <v>11</v>
      </c>
      <c r="N6" t="s">
        <v>38</v>
      </c>
      <c r="O6" t="s">
        <v>52</v>
      </c>
      <c r="P6" s="16">
        <v>5</v>
      </c>
    </row>
    <row r="7" spans="1:17" ht="15">
      <c r="A7" t="s">
        <v>3</v>
      </c>
      <c r="B7" t="s">
        <v>157</v>
      </c>
      <c r="C7" s="16">
        <v>200</v>
      </c>
      <c r="D7" s="20">
        <v>100</v>
      </c>
      <c r="E7" s="35">
        <v>40</v>
      </c>
      <c r="F7" s="9">
        <v>5</v>
      </c>
      <c r="G7" s="20" t="s">
        <v>38</v>
      </c>
      <c r="H7" s="16">
        <v>180</v>
      </c>
      <c r="I7" s="16">
        <v>30</v>
      </c>
      <c r="J7" s="20" t="s">
        <v>38</v>
      </c>
      <c r="K7" s="16">
        <v>100</v>
      </c>
      <c r="L7" s="28">
        <v>2</v>
      </c>
      <c r="M7" s="16">
        <v>11</v>
      </c>
      <c r="N7" t="s">
        <v>272</v>
      </c>
      <c r="O7" t="s">
        <v>154</v>
      </c>
      <c r="P7" s="16">
        <v>6</v>
      </c>
      <c r="Q7" t="s">
        <v>234</v>
      </c>
    </row>
    <row r="8" spans="1:16" ht="15">
      <c r="A8" t="s">
        <v>3</v>
      </c>
      <c r="B8" t="s">
        <v>158</v>
      </c>
      <c r="C8" s="16">
        <v>400</v>
      </c>
      <c r="D8" s="20">
        <v>125</v>
      </c>
      <c r="E8" s="35">
        <v>10</v>
      </c>
      <c r="F8" s="9">
        <v>80</v>
      </c>
      <c r="G8" s="20" t="s">
        <v>38</v>
      </c>
      <c r="H8" s="16">
        <v>180</v>
      </c>
      <c r="I8" s="16">
        <v>30</v>
      </c>
      <c r="J8" s="20" t="s">
        <v>38</v>
      </c>
      <c r="K8" s="16">
        <v>200</v>
      </c>
      <c r="L8" s="28">
        <v>3</v>
      </c>
      <c r="M8" s="16">
        <v>13</v>
      </c>
      <c r="N8" t="s">
        <v>263</v>
      </c>
      <c r="O8" t="s">
        <v>38</v>
      </c>
      <c r="P8" s="16">
        <v>7</v>
      </c>
    </row>
    <row r="9" spans="1:17" ht="15">
      <c r="A9" t="s">
        <v>159</v>
      </c>
      <c r="B9" t="s">
        <v>160</v>
      </c>
      <c r="C9" s="16">
        <v>600</v>
      </c>
      <c r="D9" s="20">
        <v>175</v>
      </c>
      <c r="E9" s="35">
        <v>40</v>
      </c>
      <c r="F9" s="9">
        <v>90</v>
      </c>
      <c r="G9" s="20" t="s">
        <v>38</v>
      </c>
      <c r="H9" s="16">
        <v>180</v>
      </c>
      <c r="I9" s="16">
        <v>30</v>
      </c>
      <c r="J9" s="20" t="s">
        <v>38</v>
      </c>
      <c r="K9" s="16">
        <v>400</v>
      </c>
      <c r="L9" s="28">
        <v>3</v>
      </c>
      <c r="M9" s="16">
        <v>12</v>
      </c>
      <c r="N9" t="s">
        <v>263</v>
      </c>
      <c r="O9" t="s">
        <v>277</v>
      </c>
      <c r="P9" s="16">
        <v>8</v>
      </c>
      <c r="Q9" t="s">
        <v>161</v>
      </c>
    </row>
    <row r="10" spans="1:16" ht="15">
      <c r="A10" t="s">
        <v>159</v>
      </c>
      <c r="B10" t="s">
        <v>162</v>
      </c>
      <c r="C10" s="16">
        <v>800</v>
      </c>
      <c r="D10" s="20">
        <v>275</v>
      </c>
      <c r="E10" s="35">
        <v>60</v>
      </c>
      <c r="F10" s="9">
        <v>100</v>
      </c>
      <c r="G10" s="20" t="s">
        <v>38</v>
      </c>
      <c r="H10" s="16">
        <v>180</v>
      </c>
      <c r="I10" s="16">
        <v>30</v>
      </c>
      <c r="J10" s="20" t="s">
        <v>38</v>
      </c>
      <c r="K10" s="16">
        <v>500</v>
      </c>
      <c r="L10" s="28">
        <v>1</v>
      </c>
      <c r="M10" s="16">
        <v>12</v>
      </c>
      <c r="N10" t="s">
        <v>271</v>
      </c>
      <c r="O10" t="s">
        <v>278</v>
      </c>
      <c r="P10" s="16">
        <v>9</v>
      </c>
    </row>
    <row r="11" spans="1:17" ht="15">
      <c r="A11" t="s">
        <v>159</v>
      </c>
      <c r="B11" s="26" t="s">
        <v>163</v>
      </c>
      <c r="C11" s="16">
        <v>900</v>
      </c>
      <c r="D11" s="20">
        <v>350</v>
      </c>
      <c r="E11" s="35">
        <v>80</v>
      </c>
      <c r="F11" s="9">
        <v>200</v>
      </c>
      <c r="G11" s="20" t="s">
        <v>38</v>
      </c>
      <c r="H11" s="16">
        <v>180</v>
      </c>
      <c r="I11" s="16">
        <v>30</v>
      </c>
      <c r="J11" s="20" t="s">
        <v>38</v>
      </c>
      <c r="K11" s="16">
        <v>600</v>
      </c>
      <c r="L11" s="28">
        <v>1</v>
      </c>
      <c r="M11" s="16">
        <v>13</v>
      </c>
      <c r="N11" t="s">
        <v>271</v>
      </c>
      <c r="O11" t="s">
        <v>278</v>
      </c>
      <c r="P11" s="16">
        <v>10</v>
      </c>
      <c r="Q11" t="s">
        <v>189</v>
      </c>
    </row>
    <row r="12" spans="1:17" ht="15">
      <c r="A12" t="s">
        <v>164</v>
      </c>
      <c r="B12" t="s">
        <v>165</v>
      </c>
      <c r="C12" s="16">
        <v>800</v>
      </c>
      <c r="D12" s="20">
        <v>200</v>
      </c>
      <c r="E12" s="35">
        <v>0</v>
      </c>
      <c r="F12" s="9">
        <v>30</v>
      </c>
      <c r="G12" s="20">
        <v>16</v>
      </c>
      <c r="H12" s="16">
        <v>300</v>
      </c>
      <c r="I12" s="16">
        <v>20</v>
      </c>
      <c r="J12" s="20">
        <v>20</v>
      </c>
      <c r="K12" s="16">
        <v>200</v>
      </c>
      <c r="L12" s="28">
        <v>2</v>
      </c>
      <c r="M12" s="16">
        <v>11</v>
      </c>
      <c r="N12" t="s">
        <v>271</v>
      </c>
      <c r="O12" s="26" t="s">
        <v>166</v>
      </c>
      <c r="P12" s="16">
        <v>11</v>
      </c>
      <c r="Q12" t="s">
        <v>167</v>
      </c>
    </row>
    <row r="13" spans="1:17" ht="15">
      <c r="A13" t="s">
        <v>168</v>
      </c>
      <c r="B13" t="s">
        <v>169</v>
      </c>
      <c r="C13" s="16">
        <v>100</v>
      </c>
      <c r="D13" s="20">
        <v>50</v>
      </c>
      <c r="E13" s="35">
        <v>10</v>
      </c>
      <c r="F13" s="9">
        <v>20</v>
      </c>
      <c r="G13" s="20" t="s">
        <v>38</v>
      </c>
      <c r="H13" s="28">
        <v>180</v>
      </c>
      <c r="I13" s="28">
        <v>30</v>
      </c>
      <c r="J13" s="20" t="s">
        <v>38</v>
      </c>
      <c r="K13" s="16">
        <v>150</v>
      </c>
      <c r="L13" s="28">
        <v>2</v>
      </c>
      <c r="M13" s="16">
        <v>11</v>
      </c>
      <c r="N13" t="s">
        <v>272</v>
      </c>
      <c r="O13" t="s">
        <v>38</v>
      </c>
      <c r="P13" s="16">
        <v>12</v>
      </c>
      <c r="Q13" t="s">
        <v>170</v>
      </c>
    </row>
    <row r="14" spans="1:17" ht="15">
      <c r="A14" t="s">
        <v>168</v>
      </c>
      <c r="B14" t="s">
        <v>171</v>
      </c>
      <c r="C14" s="16">
        <v>100</v>
      </c>
      <c r="D14" s="20">
        <v>50</v>
      </c>
      <c r="E14" s="35">
        <v>10</v>
      </c>
      <c r="F14" s="9">
        <v>20</v>
      </c>
      <c r="G14" s="20" t="s">
        <v>38</v>
      </c>
      <c r="H14" s="28">
        <v>180</v>
      </c>
      <c r="I14" s="28">
        <v>30</v>
      </c>
      <c r="J14" s="20" t="s">
        <v>38</v>
      </c>
      <c r="K14" s="16">
        <v>150</v>
      </c>
      <c r="L14" s="28">
        <v>2</v>
      </c>
      <c r="M14" s="16">
        <v>11</v>
      </c>
      <c r="N14" t="s">
        <v>38</v>
      </c>
      <c r="O14" t="s">
        <v>38</v>
      </c>
      <c r="P14" s="16">
        <v>13</v>
      </c>
      <c r="Q14" s="26" t="s">
        <v>170</v>
      </c>
    </row>
    <row r="15" spans="1:17" ht="15">
      <c r="A15" t="s">
        <v>168</v>
      </c>
      <c r="B15" t="s">
        <v>172</v>
      </c>
      <c r="C15" s="16">
        <v>300</v>
      </c>
      <c r="D15" s="20">
        <v>50</v>
      </c>
      <c r="E15" s="35">
        <v>40</v>
      </c>
      <c r="F15" s="9">
        <v>40</v>
      </c>
      <c r="G15" s="20" t="s">
        <v>38</v>
      </c>
      <c r="H15" s="28">
        <v>180</v>
      </c>
      <c r="I15" s="28">
        <v>30</v>
      </c>
      <c r="J15" s="20" t="s">
        <v>38</v>
      </c>
      <c r="K15" s="16">
        <v>300</v>
      </c>
      <c r="L15" s="28">
        <v>2</v>
      </c>
      <c r="M15" s="16">
        <v>11</v>
      </c>
      <c r="N15" t="s">
        <v>274</v>
      </c>
      <c r="O15" t="s">
        <v>38</v>
      </c>
      <c r="P15" s="16">
        <v>14</v>
      </c>
      <c r="Q15" s="26" t="s">
        <v>170</v>
      </c>
    </row>
    <row r="16" spans="1:17" ht="15">
      <c r="A16" t="s">
        <v>173</v>
      </c>
      <c r="B16" t="s">
        <v>174</v>
      </c>
      <c r="C16" s="16">
        <v>1500</v>
      </c>
      <c r="D16" s="20">
        <v>250</v>
      </c>
      <c r="E16" s="35">
        <v>100</v>
      </c>
      <c r="F16" s="9">
        <v>200</v>
      </c>
      <c r="G16" s="20">
        <v>20</v>
      </c>
      <c r="H16" s="28">
        <v>700</v>
      </c>
      <c r="I16" s="16">
        <v>40</v>
      </c>
      <c r="J16" s="20">
        <v>40</v>
      </c>
      <c r="K16" s="16">
        <v>400</v>
      </c>
      <c r="L16" s="28">
        <v>1</v>
      </c>
      <c r="M16" s="16">
        <v>13</v>
      </c>
      <c r="N16" t="s">
        <v>273</v>
      </c>
      <c r="O16" t="s">
        <v>38</v>
      </c>
      <c r="P16" s="16">
        <v>15</v>
      </c>
      <c r="Q16" s="26" t="s">
        <v>175</v>
      </c>
    </row>
    <row r="17" spans="1:17" ht="15">
      <c r="A17" t="s">
        <v>173</v>
      </c>
      <c r="B17" t="s">
        <v>176</v>
      </c>
      <c r="C17" s="16">
        <v>4500</v>
      </c>
      <c r="D17" s="20">
        <v>1200</v>
      </c>
      <c r="E17" s="35">
        <v>100</v>
      </c>
      <c r="F17" s="9">
        <v>185</v>
      </c>
      <c r="G17" s="20">
        <v>48</v>
      </c>
      <c r="H17" s="28">
        <v>700</v>
      </c>
      <c r="I17" s="16">
        <v>40</v>
      </c>
      <c r="J17" s="20">
        <v>40</v>
      </c>
      <c r="K17" s="16">
        <v>600</v>
      </c>
      <c r="L17" s="28">
        <v>1</v>
      </c>
      <c r="M17" s="16">
        <v>13</v>
      </c>
      <c r="N17" t="s">
        <v>38</v>
      </c>
      <c r="O17" t="s">
        <v>38</v>
      </c>
      <c r="P17" s="16">
        <v>16</v>
      </c>
      <c r="Q17" s="26" t="s">
        <v>170</v>
      </c>
    </row>
    <row r="18" spans="1:17" ht="15">
      <c r="A18" t="s">
        <v>150</v>
      </c>
      <c r="B18" t="s">
        <v>177</v>
      </c>
      <c r="C18" s="16">
        <v>100</v>
      </c>
      <c r="D18" s="20">
        <v>50</v>
      </c>
      <c r="E18" s="35">
        <v>40</v>
      </c>
      <c r="F18" s="9">
        <v>5</v>
      </c>
      <c r="G18" s="20" t="s">
        <v>38</v>
      </c>
      <c r="H18" s="16">
        <v>180</v>
      </c>
      <c r="I18" s="16">
        <v>30</v>
      </c>
      <c r="J18" s="20" t="s">
        <v>38</v>
      </c>
      <c r="K18" s="16">
        <v>100</v>
      </c>
      <c r="L18" s="28">
        <v>3</v>
      </c>
      <c r="M18" s="16">
        <v>12</v>
      </c>
      <c r="N18" t="s">
        <v>261</v>
      </c>
      <c r="O18" t="s">
        <v>275</v>
      </c>
      <c r="P18" s="16">
        <v>17</v>
      </c>
      <c r="Q18" t="s">
        <v>235</v>
      </c>
    </row>
    <row r="19" spans="1:17" ht="15">
      <c r="A19" t="s">
        <v>150</v>
      </c>
      <c r="B19" t="s">
        <v>178</v>
      </c>
      <c r="C19" s="16">
        <v>200</v>
      </c>
      <c r="D19" s="20">
        <v>50</v>
      </c>
      <c r="E19" s="35">
        <v>25</v>
      </c>
      <c r="F19" s="9">
        <v>5</v>
      </c>
      <c r="G19" s="20" t="s">
        <v>38</v>
      </c>
      <c r="H19" s="16">
        <v>60</v>
      </c>
      <c r="I19" s="16">
        <v>0</v>
      </c>
      <c r="J19" s="20" t="s">
        <v>38</v>
      </c>
      <c r="K19" s="16">
        <v>100</v>
      </c>
      <c r="L19" s="28">
        <v>3</v>
      </c>
      <c r="M19" s="16">
        <v>13</v>
      </c>
      <c r="N19" t="s">
        <v>263</v>
      </c>
      <c r="O19" t="s">
        <v>276</v>
      </c>
      <c r="P19" s="16">
        <v>18</v>
      </c>
      <c r="Q19" t="s">
        <v>236</v>
      </c>
    </row>
    <row r="20" spans="1:17" ht="15">
      <c r="A20" t="s">
        <v>150</v>
      </c>
      <c r="B20" t="s">
        <v>179</v>
      </c>
      <c r="C20" s="16">
        <v>150</v>
      </c>
      <c r="D20" s="20">
        <v>50</v>
      </c>
      <c r="E20" s="35">
        <v>30</v>
      </c>
      <c r="F20" s="9">
        <v>5</v>
      </c>
      <c r="G20" s="20" t="s">
        <v>38</v>
      </c>
      <c r="H20" s="16">
        <v>180</v>
      </c>
      <c r="I20" s="16">
        <v>30</v>
      </c>
      <c r="J20" s="20" t="s">
        <v>38</v>
      </c>
      <c r="K20" s="16">
        <v>100</v>
      </c>
      <c r="L20" s="16">
        <v>3</v>
      </c>
      <c r="M20" s="16">
        <v>12</v>
      </c>
      <c r="N20" t="s">
        <v>271</v>
      </c>
      <c r="O20" t="s">
        <v>154</v>
      </c>
      <c r="P20" s="16">
        <v>19</v>
      </c>
      <c r="Q20" t="s">
        <v>234</v>
      </c>
    </row>
    <row r="21" spans="1:17" ht="15">
      <c r="A21" t="s">
        <v>3</v>
      </c>
      <c r="B21" t="s">
        <v>180</v>
      </c>
      <c r="C21" s="16">
        <v>150</v>
      </c>
      <c r="D21" s="20">
        <v>50</v>
      </c>
      <c r="E21" s="35">
        <v>40</v>
      </c>
      <c r="F21" s="9">
        <v>5</v>
      </c>
      <c r="G21" s="20" t="s">
        <v>38</v>
      </c>
      <c r="H21" s="16">
        <v>180</v>
      </c>
      <c r="I21" s="16">
        <v>30</v>
      </c>
      <c r="J21" s="20" t="s">
        <v>38</v>
      </c>
      <c r="K21" s="16">
        <v>100</v>
      </c>
      <c r="L21" s="16">
        <v>2</v>
      </c>
      <c r="M21" s="16">
        <v>12</v>
      </c>
      <c r="N21" t="s">
        <v>272</v>
      </c>
      <c r="O21" t="s">
        <v>154</v>
      </c>
      <c r="P21" s="16">
        <v>20</v>
      </c>
      <c r="Q21" t="s">
        <v>234</v>
      </c>
    </row>
    <row r="22" spans="1:16" ht="15">
      <c r="A22" t="s">
        <v>3</v>
      </c>
      <c r="B22" t="s">
        <v>181</v>
      </c>
      <c r="C22" s="16">
        <v>300</v>
      </c>
      <c r="D22" s="20">
        <v>75</v>
      </c>
      <c r="E22" s="35">
        <v>55</v>
      </c>
      <c r="F22" s="9">
        <v>45</v>
      </c>
      <c r="G22" s="20" t="s">
        <v>38</v>
      </c>
      <c r="H22" s="16">
        <v>180</v>
      </c>
      <c r="I22" s="16">
        <v>30</v>
      </c>
      <c r="J22" s="20" t="s">
        <v>38</v>
      </c>
      <c r="K22" s="16">
        <v>200</v>
      </c>
      <c r="L22" s="16">
        <v>2</v>
      </c>
      <c r="M22" s="16">
        <v>12</v>
      </c>
      <c r="N22" s="26" t="s">
        <v>272</v>
      </c>
      <c r="O22" t="s">
        <v>277</v>
      </c>
      <c r="P22" s="16">
        <v>21</v>
      </c>
    </row>
    <row r="23" spans="1:16" ht="15">
      <c r="A23" t="s">
        <v>3</v>
      </c>
      <c r="B23" t="s">
        <v>182</v>
      </c>
      <c r="C23" s="16">
        <v>350</v>
      </c>
      <c r="D23" s="20">
        <v>75</v>
      </c>
      <c r="E23" s="35">
        <v>10</v>
      </c>
      <c r="F23" s="9">
        <v>80</v>
      </c>
      <c r="G23" s="20" t="s">
        <v>38</v>
      </c>
      <c r="H23" s="16">
        <v>180</v>
      </c>
      <c r="I23" s="16">
        <v>30</v>
      </c>
      <c r="J23" s="20" t="s">
        <v>38</v>
      </c>
      <c r="K23" s="16">
        <v>200</v>
      </c>
      <c r="L23" s="16">
        <v>3</v>
      </c>
      <c r="M23" s="16">
        <v>14</v>
      </c>
      <c r="N23" t="s">
        <v>263</v>
      </c>
      <c r="O23" t="s">
        <v>38</v>
      </c>
      <c r="P23" s="16">
        <v>22</v>
      </c>
    </row>
    <row r="24" spans="1:17" ht="15">
      <c r="A24" t="s">
        <v>159</v>
      </c>
      <c r="B24" t="s">
        <v>183</v>
      </c>
      <c r="C24" s="16">
        <v>500</v>
      </c>
      <c r="D24" s="20">
        <v>100</v>
      </c>
      <c r="E24" s="35">
        <v>40</v>
      </c>
      <c r="F24" s="9">
        <v>90</v>
      </c>
      <c r="G24" s="20" t="s">
        <v>38</v>
      </c>
      <c r="H24" s="16">
        <v>180</v>
      </c>
      <c r="I24" s="16">
        <v>30</v>
      </c>
      <c r="J24" s="20" t="s">
        <v>38</v>
      </c>
      <c r="K24" s="16">
        <v>400</v>
      </c>
      <c r="L24" s="16">
        <v>3</v>
      </c>
      <c r="M24" s="16">
        <v>13</v>
      </c>
      <c r="N24" t="s">
        <v>263</v>
      </c>
      <c r="O24" t="s">
        <v>277</v>
      </c>
      <c r="P24" s="16">
        <v>23</v>
      </c>
      <c r="Q24" t="s">
        <v>161</v>
      </c>
    </row>
    <row r="25" spans="1:16" ht="15">
      <c r="A25" t="s">
        <v>159</v>
      </c>
      <c r="B25" t="s">
        <v>184</v>
      </c>
      <c r="C25" s="16">
        <v>700</v>
      </c>
      <c r="D25" s="20">
        <v>200</v>
      </c>
      <c r="E25" s="35">
        <v>60</v>
      </c>
      <c r="F25" s="9">
        <v>100</v>
      </c>
      <c r="G25" s="20" t="s">
        <v>38</v>
      </c>
      <c r="H25" s="16">
        <v>180</v>
      </c>
      <c r="I25" s="16">
        <v>30</v>
      </c>
      <c r="J25" s="20" t="s">
        <v>38</v>
      </c>
      <c r="K25" s="16">
        <v>500</v>
      </c>
      <c r="L25" s="16">
        <v>1</v>
      </c>
      <c r="M25" s="16">
        <v>13</v>
      </c>
      <c r="N25" t="s">
        <v>271</v>
      </c>
      <c r="O25" t="s">
        <v>278</v>
      </c>
      <c r="P25" s="16">
        <v>24</v>
      </c>
    </row>
    <row r="26" spans="1:17" ht="15">
      <c r="A26" t="s">
        <v>164</v>
      </c>
      <c r="B26" t="s">
        <v>185</v>
      </c>
      <c r="C26" s="16">
        <v>700</v>
      </c>
      <c r="D26" s="20">
        <v>150</v>
      </c>
      <c r="E26" s="35">
        <v>0</v>
      </c>
      <c r="F26" s="9">
        <v>30</v>
      </c>
      <c r="G26" s="20">
        <v>16</v>
      </c>
      <c r="H26" s="16">
        <v>300</v>
      </c>
      <c r="I26" s="16">
        <v>30</v>
      </c>
      <c r="J26" s="20">
        <v>30</v>
      </c>
      <c r="K26" s="16">
        <v>200</v>
      </c>
      <c r="L26" s="16">
        <v>2</v>
      </c>
      <c r="M26" s="16">
        <v>12</v>
      </c>
      <c r="N26" t="s">
        <v>271</v>
      </c>
      <c r="O26" t="s">
        <v>166</v>
      </c>
      <c r="P26" s="16">
        <v>25</v>
      </c>
      <c r="Q26" t="s">
        <v>167</v>
      </c>
    </row>
    <row r="27" spans="1:17" ht="15">
      <c r="A27" t="s">
        <v>173</v>
      </c>
      <c r="B27" s="26" t="s">
        <v>186</v>
      </c>
      <c r="C27" s="16">
        <v>1200</v>
      </c>
      <c r="D27" s="20">
        <v>200</v>
      </c>
      <c r="E27" s="35">
        <v>100</v>
      </c>
      <c r="F27" s="9">
        <v>200</v>
      </c>
      <c r="G27" s="20">
        <v>20</v>
      </c>
      <c r="H27" s="28">
        <v>700</v>
      </c>
      <c r="I27" s="16">
        <v>40</v>
      </c>
      <c r="J27" s="20">
        <v>40</v>
      </c>
      <c r="K27" s="16">
        <v>400</v>
      </c>
      <c r="L27" s="28">
        <v>1</v>
      </c>
      <c r="M27" s="16">
        <v>14</v>
      </c>
      <c r="N27" t="s">
        <v>273</v>
      </c>
      <c r="O27" t="s">
        <v>38</v>
      </c>
      <c r="P27" s="16">
        <v>26</v>
      </c>
      <c r="Q27" s="26" t="s">
        <v>175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1" sqref="A1"/>
    </sheetView>
  </sheetViews>
  <sheetFormatPr defaultColWidth="9.140625" defaultRowHeight="15"/>
  <cols>
    <col min="1" max="1" width="8.421875" style="0" customWidth="1"/>
    <col min="2" max="2" width="26.7109375" style="0" customWidth="1"/>
    <col min="3" max="4" width="7.8515625" style="16" customWidth="1"/>
    <col min="5" max="5" width="7.8515625" style="20" customWidth="1"/>
    <col min="6" max="6" width="7.8515625" style="16" customWidth="1"/>
    <col min="7" max="7" width="7.8515625" style="28" customWidth="1"/>
    <col min="8" max="8" width="14.140625" style="29" customWidth="1"/>
    <col min="9" max="9" width="7.8515625" style="28" customWidth="1"/>
    <col min="10" max="10" width="7.8515625" style="29" customWidth="1"/>
    <col min="11" max="11" width="7.8515625" style="28" customWidth="1"/>
    <col min="12" max="12" width="7.8515625" style="16" customWidth="1"/>
    <col min="13" max="13" width="31.28125" style="0" customWidth="1"/>
    <col min="14" max="14" width="21.57421875" style="0" customWidth="1"/>
    <col min="15" max="15" width="6.140625" style="0" customWidth="1"/>
    <col min="16" max="16" width="11.421875" style="28" bestFit="1" customWidth="1"/>
    <col min="17" max="17" width="12.8515625" style="28" bestFit="1" customWidth="1"/>
  </cols>
  <sheetData>
    <row r="1" spans="1:17" s="17" customFormat="1" ht="15">
      <c r="A1" s="30" t="s">
        <v>145</v>
      </c>
      <c r="B1" s="17" t="s">
        <v>15</v>
      </c>
      <c r="C1" s="16" t="s">
        <v>16</v>
      </c>
      <c r="D1" s="16" t="s">
        <v>17</v>
      </c>
      <c r="E1" s="20" t="s">
        <v>18</v>
      </c>
      <c r="F1" s="16" t="s">
        <v>19</v>
      </c>
      <c r="G1" s="28" t="s">
        <v>245</v>
      </c>
      <c r="H1" s="29" t="s">
        <v>244</v>
      </c>
      <c r="I1" s="28" t="s">
        <v>21</v>
      </c>
      <c r="J1" s="29" t="s">
        <v>22</v>
      </c>
      <c r="K1" s="28" t="s">
        <v>23</v>
      </c>
      <c r="L1" s="16" t="s">
        <v>24</v>
      </c>
      <c r="M1" s="17" t="s">
        <v>25</v>
      </c>
      <c r="N1" s="17" t="s">
        <v>26</v>
      </c>
      <c r="O1" s="17" t="s">
        <v>27</v>
      </c>
      <c r="P1" s="31" t="s">
        <v>29</v>
      </c>
      <c r="Q1" s="28" t="s">
        <v>30</v>
      </c>
    </row>
    <row r="2" spans="1:17" ht="15">
      <c r="A2" t="s">
        <v>198</v>
      </c>
      <c r="B2" t="s">
        <v>193</v>
      </c>
      <c r="C2" s="28">
        <v>160</v>
      </c>
      <c r="D2" s="16">
        <v>250</v>
      </c>
      <c r="E2" s="20">
        <v>50</v>
      </c>
      <c r="F2" s="16">
        <v>3</v>
      </c>
      <c r="G2" s="28">
        <f aca="true" t="shared" si="0" ref="G2:G10">P2+4</f>
        <v>11</v>
      </c>
      <c r="H2" s="29">
        <v>15</v>
      </c>
      <c r="I2" s="28">
        <f aca="true" t="shared" si="1" ref="I2:I10">Q2+2</f>
        <v>4</v>
      </c>
      <c r="J2" s="29">
        <v>2</v>
      </c>
      <c r="K2" s="28">
        <v>4</v>
      </c>
      <c r="L2" s="16">
        <v>4</v>
      </c>
      <c r="M2" t="s">
        <v>252</v>
      </c>
      <c r="N2" t="s">
        <v>194</v>
      </c>
      <c r="O2" s="32">
        <v>1</v>
      </c>
      <c r="P2" s="28">
        <v>7</v>
      </c>
      <c r="Q2" s="28">
        <v>2</v>
      </c>
    </row>
    <row r="3" spans="1:17" ht="15">
      <c r="A3" t="s">
        <v>198</v>
      </c>
      <c r="B3" t="s">
        <v>195</v>
      </c>
      <c r="C3" s="27"/>
      <c r="D3" s="16" t="s">
        <v>38</v>
      </c>
      <c r="E3" s="20">
        <v>0</v>
      </c>
      <c r="F3" s="16">
        <v>4</v>
      </c>
      <c r="G3" s="28">
        <f t="shared" si="0"/>
        <v>11</v>
      </c>
      <c r="H3" s="29">
        <v>15</v>
      </c>
      <c r="I3" s="28">
        <f t="shared" si="1"/>
        <v>5</v>
      </c>
      <c r="J3" s="29">
        <v>2</v>
      </c>
      <c r="K3" s="28">
        <v>4</v>
      </c>
      <c r="L3" s="16">
        <v>4</v>
      </c>
      <c r="M3" t="s">
        <v>38</v>
      </c>
      <c r="N3" t="s">
        <v>194</v>
      </c>
      <c r="O3" s="32">
        <v>2</v>
      </c>
      <c r="P3" s="28">
        <v>7</v>
      </c>
      <c r="Q3" s="28">
        <v>3</v>
      </c>
    </row>
    <row r="4" spans="1:17" ht="15">
      <c r="A4" t="s">
        <v>198</v>
      </c>
      <c r="B4" t="s">
        <v>192</v>
      </c>
      <c r="C4" s="28">
        <v>100</v>
      </c>
      <c r="D4" s="16">
        <v>500</v>
      </c>
      <c r="E4" s="20">
        <v>100</v>
      </c>
      <c r="F4" s="16">
        <v>7</v>
      </c>
      <c r="G4" s="28">
        <f t="shared" si="0"/>
        <v>14</v>
      </c>
      <c r="H4" s="29">
        <v>15</v>
      </c>
      <c r="I4" s="28">
        <f t="shared" si="1"/>
        <v>7</v>
      </c>
      <c r="J4" s="29">
        <v>4</v>
      </c>
      <c r="K4" s="28">
        <v>6</v>
      </c>
      <c r="L4" s="16">
        <v>4</v>
      </c>
      <c r="M4" t="s">
        <v>266</v>
      </c>
      <c r="N4" t="s">
        <v>349</v>
      </c>
      <c r="O4" s="32">
        <v>3</v>
      </c>
      <c r="P4" s="28">
        <v>10</v>
      </c>
      <c r="Q4" s="28">
        <v>5</v>
      </c>
    </row>
    <row r="5" spans="1:17" ht="15">
      <c r="A5" t="s">
        <v>198</v>
      </c>
      <c r="B5" t="s">
        <v>190</v>
      </c>
      <c r="C5" s="28">
        <v>100</v>
      </c>
      <c r="D5" s="16">
        <v>550</v>
      </c>
      <c r="E5" s="20">
        <v>100</v>
      </c>
      <c r="F5" s="16">
        <v>10</v>
      </c>
      <c r="G5" s="28">
        <f t="shared" si="0"/>
        <v>19</v>
      </c>
      <c r="H5" s="29" t="s">
        <v>38</v>
      </c>
      <c r="I5" s="28">
        <f t="shared" si="1"/>
        <v>4</v>
      </c>
      <c r="J5" s="29">
        <v>3</v>
      </c>
      <c r="K5" s="28">
        <v>6</v>
      </c>
      <c r="L5" s="16">
        <v>4</v>
      </c>
      <c r="M5" t="s">
        <v>251</v>
      </c>
      <c r="N5" t="s">
        <v>47</v>
      </c>
      <c r="O5" s="32">
        <v>4</v>
      </c>
      <c r="P5" s="28">
        <v>15</v>
      </c>
      <c r="Q5" s="28">
        <v>2</v>
      </c>
    </row>
    <row r="6" spans="1:17" ht="15">
      <c r="A6" t="s">
        <v>198</v>
      </c>
      <c r="B6" t="s">
        <v>51</v>
      </c>
      <c r="C6" s="28">
        <v>100</v>
      </c>
      <c r="D6" s="16">
        <v>600</v>
      </c>
      <c r="E6" s="20">
        <v>150</v>
      </c>
      <c r="F6" s="16">
        <v>10</v>
      </c>
      <c r="G6" s="28">
        <f t="shared" si="0"/>
        <v>16</v>
      </c>
      <c r="H6" s="29">
        <v>15</v>
      </c>
      <c r="I6" s="28">
        <f t="shared" si="1"/>
        <v>10</v>
      </c>
      <c r="J6" s="29">
        <v>4</v>
      </c>
      <c r="K6" s="28">
        <v>12</v>
      </c>
      <c r="L6" s="16">
        <v>4</v>
      </c>
      <c r="M6" t="s">
        <v>268</v>
      </c>
      <c r="N6" t="s">
        <v>52</v>
      </c>
      <c r="O6" s="32">
        <v>5</v>
      </c>
      <c r="P6" s="28">
        <v>12</v>
      </c>
      <c r="Q6" s="28">
        <v>8</v>
      </c>
    </row>
    <row r="7" spans="1:17" ht="15">
      <c r="A7" t="s">
        <v>198</v>
      </c>
      <c r="B7" t="s">
        <v>54</v>
      </c>
      <c r="C7" s="28">
        <v>20</v>
      </c>
      <c r="D7" s="16">
        <v>1200</v>
      </c>
      <c r="E7" s="20">
        <v>200</v>
      </c>
      <c r="F7" s="16">
        <v>25</v>
      </c>
      <c r="G7" s="28">
        <f t="shared" si="0"/>
        <v>22</v>
      </c>
      <c r="H7" s="29">
        <v>15</v>
      </c>
      <c r="I7" s="28">
        <f t="shared" si="1"/>
        <v>20</v>
      </c>
      <c r="J7" s="29">
        <v>5</v>
      </c>
      <c r="K7" s="28">
        <v>25</v>
      </c>
      <c r="L7" s="16">
        <v>4</v>
      </c>
      <c r="M7" t="s">
        <v>267</v>
      </c>
      <c r="N7" t="s">
        <v>312</v>
      </c>
      <c r="O7" s="32">
        <v>6</v>
      </c>
      <c r="P7" s="28">
        <v>18</v>
      </c>
      <c r="Q7" s="28">
        <v>18</v>
      </c>
    </row>
    <row r="8" spans="1:17" ht="15">
      <c r="A8" t="s">
        <v>198</v>
      </c>
      <c r="B8" t="s">
        <v>196</v>
      </c>
      <c r="C8" s="28">
        <v>20</v>
      </c>
      <c r="D8" s="16">
        <v>1100</v>
      </c>
      <c r="E8" s="20">
        <v>200</v>
      </c>
      <c r="F8" s="16">
        <v>30</v>
      </c>
      <c r="G8" s="28">
        <f t="shared" si="0"/>
        <v>20</v>
      </c>
      <c r="H8" s="29" t="s">
        <v>38</v>
      </c>
      <c r="I8" s="28">
        <f t="shared" si="1"/>
        <v>10</v>
      </c>
      <c r="J8" s="29">
        <v>5</v>
      </c>
      <c r="K8" s="28">
        <v>20</v>
      </c>
      <c r="L8" s="16">
        <v>4</v>
      </c>
      <c r="M8" t="s">
        <v>269</v>
      </c>
      <c r="N8" t="s">
        <v>350</v>
      </c>
      <c r="O8" s="32">
        <v>7</v>
      </c>
      <c r="P8" s="28">
        <v>16</v>
      </c>
      <c r="Q8" s="28">
        <v>8</v>
      </c>
    </row>
    <row r="9" spans="1:17" ht="15">
      <c r="A9" t="s">
        <v>198</v>
      </c>
      <c r="B9" t="s">
        <v>217</v>
      </c>
      <c r="C9" s="27"/>
      <c r="D9" s="16" t="s">
        <v>38</v>
      </c>
      <c r="E9" s="20">
        <v>200</v>
      </c>
      <c r="F9" s="16">
        <v>9</v>
      </c>
      <c r="G9" s="28">
        <f t="shared" si="0"/>
        <v>16</v>
      </c>
      <c r="H9" s="29">
        <v>15</v>
      </c>
      <c r="I9" s="28">
        <f t="shared" si="1"/>
        <v>9</v>
      </c>
      <c r="J9" s="29">
        <v>5</v>
      </c>
      <c r="K9" s="28">
        <v>10</v>
      </c>
      <c r="L9" s="16">
        <v>4</v>
      </c>
      <c r="M9" t="s">
        <v>38</v>
      </c>
      <c r="N9" t="s">
        <v>38</v>
      </c>
      <c r="O9" s="32">
        <v>8</v>
      </c>
      <c r="P9" s="28">
        <v>12</v>
      </c>
      <c r="Q9" s="28">
        <v>7</v>
      </c>
    </row>
    <row r="10" spans="1:17" ht="15">
      <c r="A10" t="s">
        <v>104</v>
      </c>
      <c r="B10" t="s">
        <v>197</v>
      </c>
      <c r="C10" s="28">
        <v>40</v>
      </c>
      <c r="D10" s="16">
        <v>700</v>
      </c>
      <c r="E10" s="20">
        <v>225</v>
      </c>
      <c r="F10" s="16">
        <v>14</v>
      </c>
      <c r="G10" s="28">
        <f t="shared" si="0"/>
        <v>19</v>
      </c>
      <c r="H10" s="29">
        <v>7</v>
      </c>
      <c r="I10" s="28">
        <f t="shared" si="1"/>
        <v>9</v>
      </c>
      <c r="J10" s="29">
        <v>5</v>
      </c>
      <c r="K10" s="28">
        <v>10</v>
      </c>
      <c r="L10" s="16">
        <v>10</v>
      </c>
      <c r="M10" t="s">
        <v>270</v>
      </c>
      <c r="N10" s="43" t="s">
        <v>38</v>
      </c>
      <c r="O10" s="32">
        <v>9</v>
      </c>
      <c r="P10" s="28">
        <v>15</v>
      </c>
      <c r="Q10" s="28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10.00390625" style="0" customWidth="1"/>
    <col min="2" max="2" width="27.421875" style="0" customWidth="1"/>
    <col min="3" max="4" width="7.8515625" style="16" customWidth="1"/>
    <col min="5" max="5" width="7.8515625" style="20" customWidth="1"/>
    <col min="6" max="7" width="7.8515625" style="16" customWidth="1"/>
    <col min="8" max="8" width="15.28125" style="20" customWidth="1"/>
    <col min="9" max="9" width="7.8515625" style="16" customWidth="1"/>
    <col min="10" max="10" width="8.7109375" style="16" bestFit="1" customWidth="1"/>
    <col min="11" max="11" width="9.8515625" style="16" bestFit="1" customWidth="1"/>
    <col min="12" max="12" width="7.8515625" style="20" customWidth="1"/>
    <col min="13" max="13" width="7.8515625" style="16" customWidth="1"/>
    <col min="14" max="14" width="7.8515625" style="20" customWidth="1"/>
    <col min="15" max="16" width="7.8515625" style="16" customWidth="1"/>
    <col min="17" max="17" width="30.7109375" style="0" customWidth="1"/>
    <col min="18" max="18" width="28.7109375" style="0" customWidth="1"/>
    <col min="19" max="19" width="6.140625" style="16" customWidth="1"/>
    <col min="20" max="20" width="11.421875" style="16" bestFit="1" customWidth="1"/>
    <col min="21" max="21" width="12.8515625" style="16" bestFit="1" customWidth="1"/>
  </cols>
  <sheetData>
    <row r="1" spans="1:21" ht="15">
      <c r="A1" t="s">
        <v>145</v>
      </c>
      <c r="B1" t="s">
        <v>15</v>
      </c>
      <c r="C1" s="16" t="s">
        <v>16</v>
      </c>
      <c r="D1" s="16" t="s">
        <v>17</v>
      </c>
      <c r="E1" s="20" t="s">
        <v>18</v>
      </c>
      <c r="F1" s="16" t="s">
        <v>19</v>
      </c>
      <c r="G1" s="28" t="s">
        <v>245</v>
      </c>
      <c r="H1" s="20" t="s">
        <v>244</v>
      </c>
      <c r="I1" s="16" t="s">
        <v>84</v>
      </c>
      <c r="J1" s="16" t="s">
        <v>85</v>
      </c>
      <c r="K1" s="16" t="s">
        <v>86</v>
      </c>
      <c r="L1" s="20" t="s">
        <v>246</v>
      </c>
      <c r="M1" s="28" t="s">
        <v>21</v>
      </c>
      <c r="N1" s="20" t="s">
        <v>22</v>
      </c>
      <c r="O1" s="16" t="s">
        <v>23</v>
      </c>
      <c r="P1" s="16" t="s">
        <v>24</v>
      </c>
      <c r="Q1" t="s">
        <v>25</v>
      </c>
      <c r="R1" t="s">
        <v>26</v>
      </c>
      <c r="S1" s="16" t="s">
        <v>27</v>
      </c>
      <c r="T1" s="28" t="s">
        <v>29</v>
      </c>
      <c r="U1" s="28" t="s">
        <v>30</v>
      </c>
    </row>
    <row r="2" spans="1:21" ht="15">
      <c r="A2" t="s">
        <v>198</v>
      </c>
      <c r="B2" t="s">
        <v>203</v>
      </c>
      <c r="C2" s="28">
        <v>120</v>
      </c>
      <c r="D2" s="16">
        <v>300</v>
      </c>
      <c r="E2" s="20">
        <v>50</v>
      </c>
      <c r="F2" s="16">
        <v>2</v>
      </c>
      <c r="G2" s="16">
        <f aca="true" t="shared" si="0" ref="G2:G12">T2+4</f>
        <v>5</v>
      </c>
      <c r="H2" s="20" t="s">
        <v>38</v>
      </c>
      <c r="I2" s="32">
        <v>150</v>
      </c>
      <c r="J2" s="32">
        <v>15</v>
      </c>
      <c r="K2" s="32">
        <v>20</v>
      </c>
      <c r="L2" s="20">
        <v>25</v>
      </c>
      <c r="M2" s="32">
        <f aca="true" t="shared" si="1" ref="M2:M10">U2+2</f>
        <v>3</v>
      </c>
      <c r="N2" s="20">
        <v>1</v>
      </c>
      <c r="O2" s="32">
        <v>3</v>
      </c>
      <c r="P2" s="32">
        <v>4</v>
      </c>
      <c r="Q2" t="s">
        <v>252</v>
      </c>
      <c r="R2" t="s">
        <v>257</v>
      </c>
      <c r="S2" s="16">
        <v>1</v>
      </c>
      <c r="T2" s="16">
        <v>1</v>
      </c>
      <c r="U2" s="32">
        <v>1</v>
      </c>
    </row>
    <row r="3" spans="1:21" ht="15">
      <c r="A3" t="s">
        <v>198</v>
      </c>
      <c r="B3" t="s">
        <v>204</v>
      </c>
      <c r="C3" s="27"/>
      <c r="D3" s="16" t="s">
        <v>38</v>
      </c>
      <c r="E3" s="20">
        <v>0</v>
      </c>
      <c r="F3" s="16">
        <v>2</v>
      </c>
      <c r="G3" s="16">
        <f t="shared" si="0"/>
        <v>5</v>
      </c>
      <c r="H3" s="20" t="s">
        <v>38</v>
      </c>
      <c r="I3" s="32">
        <v>150</v>
      </c>
      <c r="J3" s="32">
        <v>15</v>
      </c>
      <c r="K3" s="32">
        <v>20</v>
      </c>
      <c r="L3" s="20">
        <v>25</v>
      </c>
      <c r="M3" s="32">
        <f t="shared" si="1"/>
        <v>3</v>
      </c>
      <c r="N3" s="20">
        <v>1</v>
      </c>
      <c r="O3" s="32">
        <v>3</v>
      </c>
      <c r="P3" s="32">
        <v>4</v>
      </c>
      <c r="Q3" t="s">
        <v>38</v>
      </c>
      <c r="R3" t="s">
        <v>257</v>
      </c>
      <c r="S3" s="16">
        <v>2</v>
      </c>
      <c r="T3" s="16">
        <v>1</v>
      </c>
      <c r="U3" s="32">
        <v>1</v>
      </c>
    </row>
    <row r="4" spans="1:21" ht="15">
      <c r="A4" t="s">
        <v>198</v>
      </c>
      <c r="B4" t="s">
        <v>202</v>
      </c>
      <c r="C4" s="28">
        <v>80</v>
      </c>
      <c r="D4" s="16">
        <v>550</v>
      </c>
      <c r="E4" s="20">
        <v>100</v>
      </c>
      <c r="F4" s="16">
        <v>3</v>
      </c>
      <c r="G4" s="16">
        <f t="shared" si="0"/>
        <v>9</v>
      </c>
      <c r="H4" s="20" t="s">
        <v>38</v>
      </c>
      <c r="I4" s="32">
        <v>150</v>
      </c>
      <c r="J4" s="32">
        <v>30</v>
      </c>
      <c r="K4" s="32">
        <v>40</v>
      </c>
      <c r="L4" s="20">
        <v>25</v>
      </c>
      <c r="M4" s="32">
        <f t="shared" si="1"/>
        <v>4</v>
      </c>
      <c r="N4" s="20">
        <v>3</v>
      </c>
      <c r="O4" s="32">
        <v>5</v>
      </c>
      <c r="P4" s="32">
        <v>4</v>
      </c>
      <c r="Q4" t="s">
        <v>251</v>
      </c>
      <c r="R4" t="s">
        <v>257</v>
      </c>
      <c r="S4" s="16">
        <v>3</v>
      </c>
      <c r="T4" s="16">
        <v>5</v>
      </c>
      <c r="U4" s="32">
        <v>2</v>
      </c>
    </row>
    <row r="5" spans="1:21" ht="15">
      <c r="A5" t="s">
        <v>198</v>
      </c>
      <c r="B5" t="s">
        <v>205</v>
      </c>
      <c r="C5" s="28">
        <v>60</v>
      </c>
      <c r="D5" s="16">
        <v>700</v>
      </c>
      <c r="E5" s="20">
        <v>150</v>
      </c>
      <c r="F5" s="16">
        <v>14</v>
      </c>
      <c r="G5" s="16">
        <f t="shared" si="0"/>
        <v>10</v>
      </c>
      <c r="H5" s="20" t="s">
        <v>38</v>
      </c>
      <c r="I5" s="32">
        <v>150</v>
      </c>
      <c r="J5" s="32">
        <v>60</v>
      </c>
      <c r="K5" s="32">
        <v>60</v>
      </c>
      <c r="L5" s="20">
        <v>25</v>
      </c>
      <c r="M5" s="32">
        <f t="shared" si="1"/>
        <v>8</v>
      </c>
      <c r="N5" s="20">
        <v>6</v>
      </c>
      <c r="O5" s="32">
        <v>8</v>
      </c>
      <c r="P5" s="32">
        <v>4</v>
      </c>
      <c r="Q5" t="s">
        <v>254</v>
      </c>
      <c r="R5" t="s">
        <v>255</v>
      </c>
      <c r="S5" s="16">
        <v>4</v>
      </c>
      <c r="T5" s="16">
        <v>6</v>
      </c>
      <c r="U5" s="32">
        <v>6</v>
      </c>
    </row>
    <row r="6" spans="1:21" ht="15">
      <c r="A6" t="s">
        <v>198</v>
      </c>
      <c r="B6" t="s">
        <v>206</v>
      </c>
      <c r="C6" s="27"/>
      <c r="D6" s="16" t="s">
        <v>38</v>
      </c>
      <c r="E6" s="20">
        <v>0</v>
      </c>
      <c r="F6" s="16">
        <v>14</v>
      </c>
      <c r="G6" s="16">
        <f t="shared" si="0"/>
        <v>10</v>
      </c>
      <c r="H6" s="20" t="s">
        <v>38</v>
      </c>
      <c r="I6" s="32">
        <v>150</v>
      </c>
      <c r="J6" s="32">
        <v>60</v>
      </c>
      <c r="K6" s="32">
        <v>60</v>
      </c>
      <c r="L6" s="20">
        <v>25</v>
      </c>
      <c r="M6" s="32">
        <f t="shared" si="1"/>
        <v>8</v>
      </c>
      <c r="N6" s="20">
        <v>6</v>
      </c>
      <c r="O6" s="32">
        <v>8</v>
      </c>
      <c r="P6" s="32">
        <v>4</v>
      </c>
      <c r="Q6" t="s">
        <v>38</v>
      </c>
      <c r="R6" t="s">
        <v>255</v>
      </c>
      <c r="S6" s="16">
        <v>5</v>
      </c>
      <c r="T6" s="16">
        <v>6</v>
      </c>
      <c r="U6" s="32">
        <v>6</v>
      </c>
    </row>
    <row r="7" spans="1:21" ht="15">
      <c r="A7" t="s">
        <v>198</v>
      </c>
      <c r="B7" t="s">
        <v>92</v>
      </c>
      <c r="C7" s="28">
        <v>80</v>
      </c>
      <c r="D7" s="16">
        <v>650</v>
      </c>
      <c r="E7" s="20">
        <v>150</v>
      </c>
      <c r="F7" s="16">
        <v>4</v>
      </c>
      <c r="G7" s="16">
        <f t="shared" si="0"/>
        <v>9</v>
      </c>
      <c r="H7" s="20" t="s">
        <v>38</v>
      </c>
      <c r="I7" s="32">
        <v>150</v>
      </c>
      <c r="J7" s="32">
        <v>40</v>
      </c>
      <c r="K7" s="32">
        <v>45</v>
      </c>
      <c r="L7" s="20">
        <v>25</v>
      </c>
      <c r="M7" s="32">
        <f t="shared" si="1"/>
        <v>4</v>
      </c>
      <c r="N7" s="20">
        <v>4</v>
      </c>
      <c r="O7" s="32">
        <v>10</v>
      </c>
      <c r="P7" s="32">
        <v>4</v>
      </c>
      <c r="Q7" t="s">
        <v>253</v>
      </c>
      <c r="R7" t="s">
        <v>256</v>
      </c>
      <c r="S7" s="16">
        <v>6</v>
      </c>
      <c r="T7" s="16">
        <v>5</v>
      </c>
      <c r="U7" s="32">
        <v>2</v>
      </c>
    </row>
    <row r="8" spans="1:21" ht="15">
      <c r="A8" t="s">
        <v>104</v>
      </c>
      <c r="B8" t="s">
        <v>200</v>
      </c>
      <c r="C8" s="28">
        <v>40</v>
      </c>
      <c r="D8" s="16">
        <v>800</v>
      </c>
      <c r="E8" s="20">
        <v>250</v>
      </c>
      <c r="F8" s="16">
        <v>14</v>
      </c>
      <c r="G8" s="16">
        <f t="shared" si="0"/>
        <v>14</v>
      </c>
      <c r="H8" s="20" t="s">
        <v>38</v>
      </c>
      <c r="I8" s="32">
        <v>150</v>
      </c>
      <c r="J8" s="32">
        <v>60</v>
      </c>
      <c r="K8" s="32">
        <v>60</v>
      </c>
      <c r="L8" s="20">
        <v>25</v>
      </c>
      <c r="M8" s="32">
        <f t="shared" si="1"/>
        <v>5</v>
      </c>
      <c r="N8" s="20">
        <v>6</v>
      </c>
      <c r="O8" s="32">
        <v>10</v>
      </c>
      <c r="P8" s="32">
        <v>10</v>
      </c>
      <c r="Q8" t="s">
        <v>249</v>
      </c>
      <c r="R8" t="s">
        <v>259</v>
      </c>
      <c r="S8" s="16">
        <v>7</v>
      </c>
      <c r="T8" s="16">
        <v>10</v>
      </c>
      <c r="U8" s="32">
        <v>3</v>
      </c>
    </row>
    <row r="9" spans="1:21" ht="15">
      <c r="A9" t="s">
        <v>104</v>
      </c>
      <c r="B9" t="s">
        <v>201</v>
      </c>
      <c r="C9" s="28">
        <v>20</v>
      </c>
      <c r="D9" s="16">
        <v>1300</v>
      </c>
      <c r="E9" s="20">
        <v>250</v>
      </c>
      <c r="F9" s="16">
        <v>18</v>
      </c>
      <c r="G9" s="16">
        <f t="shared" si="0"/>
        <v>19</v>
      </c>
      <c r="H9" s="20" t="s">
        <v>38</v>
      </c>
      <c r="I9" s="32">
        <v>200</v>
      </c>
      <c r="J9" s="32">
        <v>80</v>
      </c>
      <c r="K9" s="32">
        <v>70</v>
      </c>
      <c r="L9" s="20">
        <v>25</v>
      </c>
      <c r="M9" s="32">
        <f t="shared" si="1"/>
        <v>7</v>
      </c>
      <c r="N9" s="20">
        <v>7</v>
      </c>
      <c r="O9" s="32">
        <v>20</v>
      </c>
      <c r="P9" s="32">
        <v>10</v>
      </c>
      <c r="Q9" t="s">
        <v>250</v>
      </c>
      <c r="R9" t="s">
        <v>258</v>
      </c>
      <c r="S9" s="16">
        <v>8</v>
      </c>
      <c r="T9" s="16">
        <v>15</v>
      </c>
      <c r="U9" s="32">
        <v>5</v>
      </c>
    </row>
    <row r="10" spans="1:21" ht="15">
      <c r="A10" t="s">
        <v>104</v>
      </c>
      <c r="B10" t="s">
        <v>199</v>
      </c>
      <c r="C10" s="28">
        <v>20</v>
      </c>
      <c r="D10" s="16">
        <v>1150</v>
      </c>
      <c r="E10" s="20">
        <v>250</v>
      </c>
      <c r="F10" s="16">
        <v>24</v>
      </c>
      <c r="G10" s="16">
        <f t="shared" si="0"/>
        <v>29</v>
      </c>
      <c r="H10" s="20">
        <v>15</v>
      </c>
      <c r="I10" s="32">
        <v>150</v>
      </c>
      <c r="J10" s="32">
        <v>50</v>
      </c>
      <c r="K10" s="32">
        <v>50</v>
      </c>
      <c r="L10" s="20">
        <v>25</v>
      </c>
      <c r="M10" s="32">
        <f t="shared" si="1"/>
        <v>10</v>
      </c>
      <c r="N10" s="20">
        <v>5</v>
      </c>
      <c r="O10" s="32">
        <v>20</v>
      </c>
      <c r="P10" s="32">
        <v>10</v>
      </c>
      <c r="Q10" t="s">
        <v>247</v>
      </c>
      <c r="R10" t="s">
        <v>47</v>
      </c>
      <c r="S10" s="16">
        <v>9</v>
      </c>
      <c r="T10" s="16">
        <v>25</v>
      </c>
      <c r="U10" s="32">
        <v>8</v>
      </c>
    </row>
    <row r="11" spans="1:21" ht="15">
      <c r="A11" t="s">
        <v>104</v>
      </c>
      <c r="B11" t="s">
        <v>191</v>
      </c>
      <c r="C11" s="28">
        <v>40</v>
      </c>
      <c r="D11" s="16">
        <v>250</v>
      </c>
      <c r="E11" s="20">
        <v>100</v>
      </c>
      <c r="F11" s="16">
        <v>10</v>
      </c>
      <c r="G11" s="16">
        <f t="shared" si="0"/>
        <v>14</v>
      </c>
      <c r="H11" s="20" t="s">
        <v>38</v>
      </c>
      <c r="I11" s="32">
        <v>150</v>
      </c>
      <c r="J11" s="32">
        <v>60</v>
      </c>
      <c r="K11" s="32">
        <v>60</v>
      </c>
      <c r="L11" s="20">
        <v>25</v>
      </c>
      <c r="M11" s="32">
        <f>U11+2</f>
        <v>5</v>
      </c>
      <c r="N11" s="20">
        <v>7</v>
      </c>
      <c r="O11" s="32">
        <v>12</v>
      </c>
      <c r="P11" s="32">
        <v>10</v>
      </c>
      <c r="Q11" t="s">
        <v>38</v>
      </c>
      <c r="R11" t="s">
        <v>260</v>
      </c>
      <c r="S11" s="16">
        <v>10</v>
      </c>
      <c r="T11" s="16">
        <v>10</v>
      </c>
      <c r="U11" s="32">
        <v>3</v>
      </c>
    </row>
    <row r="12" spans="1:21" ht="15">
      <c r="A12" t="s">
        <v>198</v>
      </c>
      <c r="B12" t="s">
        <v>102</v>
      </c>
      <c r="C12" s="28">
        <v>20</v>
      </c>
      <c r="D12" s="16">
        <v>500</v>
      </c>
      <c r="E12" s="20">
        <v>150</v>
      </c>
      <c r="F12" s="16">
        <v>2</v>
      </c>
      <c r="G12" s="16">
        <f t="shared" si="0"/>
        <v>6</v>
      </c>
      <c r="H12" s="20" t="s">
        <v>38</v>
      </c>
      <c r="I12" s="32">
        <v>50</v>
      </c>
      <c r="J12" s="32">
        <v>10</v>
      </c>
      <c r="K12" s="32">
        <v>15</v>
      </c>
      <c r="L12" s="20">
        <v>10</v>
      </c>
      <c r="M12" s="32">
        <f>U12+2</f>
        <v>3</v>
      </c>
      <c r="N12" s="20">
        <v>1</v>
      </c>
      <c r="O12" s="32">
        <v>4</v>
      </c>
      <c r="P12" s="32">
        <v>4</v>
      </c>
      <c r="Q12" t="s">
        <v>248</v>
      </c>
      <c r="R12" s="43" t="s">
        <v>38</v>
      </c>
      <c r="S12" s="16">
        <v>11</v>
      </c>
      <c r="T12" s="16">
        <v>2</v>
      </c>
      <c r="U12" s="3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9" sqref="E9"/>
    </sheetView>
  </sheetViews>
  <sheetFormatPr defaultColWidth="9.140625" defaultRowHeight="15"/>
  <cols>
    <col min="1" max="1" width="8.421875" style="0" customWidth="1"/>
    <col min="2" max="2" width="22.57421875" style="0" customWidth="1"/>
    <col min="3" max="3" width="7.8515625" style="16" customWidth="1"/>
    <col min="4" max="4" width="7.8515625" style="20" customWidth="1"/>
    <col min="5" max="5" width="8.140625" style="16" customWidth="1"/>
    <col min="6" max="6" width="8.140625" style="20" customWidth="1"/>
    <col min="7" max="8" width="7.8515625" style="16" customWidth="1"/>
    <col min="9" max="9" width="15.421875" style="0" customWidth="1"/>
    <col min="10" max="10" width="13.8515625" style="0" customWidth="1"/>
    <col min="11" max="11" width="6.140625" style="16" customWidth="1"/>
    <col min="12" max="12" width="53.140625" style="0" customWidth="1"/>
  </cols>
  <sheetData>
    <row r="1" spans="1:12" ht="15">
      <c r="A1" t="s">
        <v>145</v>
      </c>
      <c r="B1" t="s">
        <v>15</v>
      </c>
      <c r="C1" s="16" t="s">
        <v>17</v>
      </c>
      <c r="D1" s="20" t="s">
        <v>18</v>
      </c>
      <c r="E1" s="16" t="s">
        <v>146</v>
      </c>
      <c r="F1" s="20" t="s">
        <v>147</v>
      </c>
      <c r="G1" s="16" t="s">
        <v>149</v>
      </c>
      <c r="H1" s="16" t="s">
        <v>23</v>
      </c>
      <c r="I1" t="s">
        <v>25</v>
      </c>
      <c r="J1" t="s">
        <v>26</v>
      </c>
      <c r="K1" s="16" t="s">
        <v>27</v>
      </c>
      <c r="L1" t="s">
        <v>28</v>
      </c>
    </row>
    <row r="2" spans="1:12" ht="15">
      <c r="A2" t="s">
        <v>150</v>
      </c>
      <c r="B2" t="s">
        <v>229</v>
      </c>
      <c r="C2" s="16">
        <v>150</v>
      </c>
      <c r="D2" s="20">
        <v>50</v>
      </c>
      <c r="E2" s="16">
        <v>40</v>
      </c>
      <c r="F2" s="20">
        <v>10</v>
      </c>
      <c r="G2" s="32">
        <v>100</v>
      </c>
      <c r="H2" s="32">
        <v>12</v>
      </c>
      <c r="I2" s="18" t="s">
        <v>261</v>
      </c>
      <c r="J2" t="s">
        <v>230</v>
      </c>
      <c r="K2" s="16">
        <v>1</v>
      </c>
      <c r="L2" t="s">
        <v>235</v>
      </c>
    </row>
    <row r="3" spans="1:12" ht="15">
      <c r="A3" t="s">
        <v>150</v>
      </c>
      <c r="B3" t="s">
        <v>232</v>
      </c>
      <c r="C3" s="16">
        <v>200</v>
      </c>
      <c r="D3" s="20">
        <v>75</v>
      </c>
      <c r="E3" s="16">
        <v>40</v>
      </c>
      <c r="F3" s="20">
        <v>10</v>
      </c>
      <c r="G3" s="32">
        <v>100</v>
      </c>
      <c r="H3" s="32">
        <v>16</v>
      </c>
      <c r="I3" t="s">
        <v>262</v>
      </c>
      <c r="J3" t="s">
        <v>233</v>
      </c>
      <c r="K3" s="16">
        <v>2</v>
      </c>
      <c r="L3" t="s">
        <v>235</v>
      </c>
    </row>
    <row r="4" spans="1:12" ht="15">
      <c r="A4" t="s">
        <v>150</v>
      </c>
      <c r="B4" t="s">
        <v>231</v>
      </c>
      <c r="C4" s="16">
        <v>150</v>
      </c>
      <c r="D4" s="20">
        <v>50</v>
      </c>
      <c r="E4" s="16">
        <v>40</v>
      </c>
      <c r="F4" s="20">
        <v>10</v>
      </c>
      <c r="G4" s="32">
        <v>100</v>
      </c>
      <c r="H4" s="32">
        <v>12</v>
      </c>
      <c r="I4" s="18" t="s">
        <v>38</v>
      </c>
      <c r="J4" t="s">
        <v>38</v>
      </c>
      <c r="K4" s="16">
        <v>3</v>
      </c>
      <c r="L4" t="s">
        <v>235</v>
      </c>
    </row>
    <row r="5" spans="1:11" ht="15">
      <c r="A5" t="s">
        <v>3</v>
      </c>
      <c r="B5" t="s">
        <v>224</v>
      </c>
      <c r="C5" s="16">
        <v>350</v>
      </c>
      <c r="D5" s="20">
        <v>80</v>
      </c>
      <c r="E5" s="16">
        <v>60</v>
      </c>
      <c r="F5" s="20">
        <v>10</v>
      </c>
      <c r="G5" s="32">
        <v>200</v>
      </c>
      <c r="H5" s="32">
        <v>13</v>
      </c>
      <c r="I5" t="s">
        <v>264</v>
      </c>
      <c r="J5" t="s">
        <v>225</v>
      </c>
      <c r="K5" s="16">
        <v>4</v>
      </c>
    </row>
    <row r="6" spans="1:11" ht="15">
      <c r="A6" t="s">
        <v>3</v>
      </c>
      <c r="B6" t="s">
        <v>227</v>
      </c>
      <c r="C6" s="16">
        <v>450</v>
      </c>
      <c r="D6" s="20">
        <v>95</v>
      </c>
      <c r="E6" s="16">
        <v>60</v>
      </c>
      <c r="F6" s="20">
        <v>10</v>
      </c>
      <c r="G6" s="32">
        <v>200</v>
      </c>
      <c r="H6" s="32">
        <v>17</v>
      </c>
      <c r="I6" t="s">
        <v>262</v>
      </c>
      <c r="J6" t="s">
        <v>228</v>
      </c>
      <c r="K6" s="16">
        <v>5</v>
      </c>
    </row>
    <row r="7" spans="1:11" ht="15">
      <c r="A7" t="s">
        <v>3</v>
      </c>
      <c r="B7" t="s">
        <v>222</v>
      </c>
      <c r="C7" s="16">
        <v>400</v>
      </c>
      <c r="D7" s="20">
        <v>90</v>
      </c>
      <c r="E7" s="16">
        <v>60</v>
      </c>
      <c r="F7" s="20">
        <v>10</v>
      </c>
      <c r="G7" s="32">
        <v>200</v>
      </c>
      <c r="H7" s="32">
        <v>16</v>
      </c>
      <c r="I7" t="s">
        <v>263</v>
      </c>
      <c r="J7" t="s">
        <v>223</v>
      </c>
      <c r="K7" s="16">
        <v>6</v>
      </c>
    </row>
    <row r="8" spans="1:11" ht="15">
      <c r="A8" t="s">
        <v>3</v>
      </c>
      <c r="B8" t="s">
        <v>226</v>
      </c>
      <c r="C8" s="16">
        <v>350</v>
      </c>
      <c r="D8" s="20">
        <v>85</v>
      </c>
      <c r="E8" s="16">
        <v>60</v>
      </c>
      <c r="F8" s="20">
        <v>10</v>
      </c>
      <c r="G8" s="32">
        <v>200</v>
      </c>
      <c r="H8" s="32">
        <v>11</v>
      </c>
      <c r="I8" t="s">
        <v>38</v>
      </c>
      <c r="J8" t="s">
        <v>38</v>
      </c>
      <c r="K8" s="16">
        <v>7</v>
      </c>
    </row>
    <row r="9" spans="1:11" ht="15">
      <c r="A9" t="s">
        <v>159</v>
      </c>
      <c r="B9" t="s">
        <v>218</v>
      </c>
      <c r="C9" s="16">
        <v>550</v>
      </c>
      <c r="D9" s="20">
        <v>175</v>
      </c>
      <c r="E9" s="16">
        <v>80</v>
      </c>
      <c r="F9" s="20">
        <v>20</v>
      </c>
      <c r="G9" s="32">
        <v>400</v>
      </c>
      <c r="H9" s="32">
        <v>14</v>
      </c>
      <c r="I9" s="18" t="s">
        <v>261</v>
      </c>
      <c r="J9" t="s">
        <v>219</v>
      </c>
      <c r="K9" s="16">
        <v>8</v>
      </c>
    </row>
    <row r="10" spans="1:11" ht="15">
      <c r="A10" t="s">
        <v>159</v>
      </c>
      <c r="B10" t="s">
        <v>220</v>
      </c>
      <c r="C10" s="16">
        <v>650</v>
      </c>
      <c r="D10" s="20">
        <v>200</v>
      </c>
      <c r="E10" s="16">
        <v>80</v>
      </c>
      <c r="F10" s="20">
        <v>20</v>
      </c>
      <c r="G10" s="32">
        <v>400</v>
      </c>
      <c r="H10" s="32">
        <v>18</v>
      </c>
      <c r="I10" t="s">
        <v>262</v>
      </c>
      <c r="J10" t="s">
        <v>221</v>
      </c>
      <c r="K10" s="16">
        <v>9</v>
      </c>
    </row>
    <row r="11" spans="1:11" ht="15">
      <c r="A11" t="s">
        <v>168</v>
      </c>
      <c r="B11" t="s">
        <v>169</v>
      </c>
      <c r="C11" s="16">
        <v>100</v>
      </c>
      <c r="D11" s="20">
        <v>45</v>
      </c>
      <c r="E11" s="16">
        <v>30</v>
      </c>
      <c r="F11" s="20">
        <v>10</v>
      </c>
      <c r="G11" s="32">
        <v>150</v>
      </c>
      <c r="H11" s="32">
        <v>11</v>
      </c>
      <c r="I11" t="s">
        <v>265</v>
      </c>
      <c r="J11" t="s">
        <v>38</v>
      </c>
      <c r="K11" s="16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Shogun 2 unit list</dc:title>
  <dc:subject>Unit attributes of Total War: Shogun 2</dc:subject>
  <dc:creator>Ludens of Totalwar.org</dc:creator>
  <cp:keywords>Shogun 2 Total War unit army list</cp:keywords>
  <dc:description>Copyright 2011 by Ludens of Totalwar.org. If you see an error or want to make a suggestion, feel free to contact me at: forums.totalwar.org/vb/member.php?4277 . Please do not distribute/host this file (unaltered or otherwise) without my permission.</dc:description>
  <cp:lastModifiedBy/>
  <dcterms:created xsi:type="dcterms:W3CDTF">2011-10-22T17:15:27Z</dcterms:created>
  <dcterms:modified xsi:type="dcterms:W3CDTF">2011-10-25T19:17:38Z</dcterms:modified>
  <cp:category/>
  <cp:version/>
  <cp:contentType/>
  <cp:contentStatus/>
</cp:coreProperties>
</file>